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pim.vandongen\Downloads\"/>
    </mc:Choice>
  </mc:AlternateContent>
  <xr:revisionPtr revIDLastSave="0" documentId="8_{66D34793-69DD-444A-9F3C-7F7DF8EA867E}" xr6:coauthVersionLast="47" xr6:coauthVersionMax="47" xr10:uidLastSave="{00000000-0000-0000-0000-000000000000}"/>
  <bookViews>
    <workbookView xWindow="54495" yWindow="-2175" windowWidth="26010" windowHeight="20985" activeTab="4" xr2:uid="{95FEC297-F3C0-4FAC-9F56-E1474B70FB6A}"/>
  </bookViews>
  <sheets>
    <sheet name="Instructie" sheetId="1" r:id="rId1"/>
    <sheet name="PFF CIO" sheetId="2" r:id="rId2"/>
    <sheet name="PFF PO" sheetId="5" r:id="rId3"/>
    <sheet name="Samenvatting en uitslag" sheetId="4" r:id="rId4"/>
    <sheet name="Beoordeling IO" sheetId="6" r:id="rId5"/>
  </sheets>
  <definedNames>
    <definedName name="_xlnm._FilterDatabase" localSheetId="4" hidden="1">'Beoordeling IO'!$A$1:$J$72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6" l="1"/>
  <c r="C16" i="4"/>
  <c r="C15" i="4"/>
  <c r="C14" i="4"/>
  <c r="A16" i="4"/>
  <c r="A15" i="4"/>
  <c r="A14" i="4"/>
  <c r="F7" i="4"/>
  <c r="F6" i="4"/>
  <c r="F5" i="4"/>
  <c r="F8" i="4"/>
  <c r="F9" i="4"/>
  <c r="F10" i="4"/>
  <c r="F11" i="4"/>
  <c r="E10" i="6"/>
  <c r="D11" i="4"/>
  <c r="D10" i="4"/>
  <c r="D9" i="4"/>
  <c r="D8" i="4"/>
  <c r="D7" i="4"/>
  <c r="D6" i="4"/>
  <c r="D5" i="4"/>
  <c r="E9" i="6"/>
  <c r="E8" i="6"/>
  <c r="C8" i="6"/>
  <c r="C7" i="6"/>
  <c r="E7" i="6"/>
  <c r="D4" i="4"/>
  <c r="C6" i="6"/>
  <c r="H68" i="6"/>
  <c r="H66" i="6"/>
  <c r="H64" i="6"/>
  <c r="H59" i="6"/>
  <c r="H54" i="6"/>
  <c r="H52" i="6"/>
  <c r="H50" i="6"/>
  <c r="H44" i="6"/>
  <c r="H39" i="6"/>
  <c r="H37" i="6"/>
  <c r="H31" i="6"/>
  <c r="H26" i="6"/>
  <c r="H20" i="6"/>
  <c r="H18" i="6"/>
  <c r="F4" i="4"/>
  <c r="J43" i="6" l="1"/>
  <c r="J44" i="6"/>
  <c r="D46" i="6" s="1"/>
  <c r="J30" i="6"/>
  <c r="J31" i="6"/>
  <c r="D33" i="6" s="1"/>
  <c r="J25" i="6"/>
  <c r="J26" i="6" s="1"/>
  <c r="D28" i="6" s="1"/>
  <c r="J58" i="6"/>
  <c r="J59" i="6" s="1"/>
  <c r="D61" i="6" s="1"/>
  <c r="J17" i="6"/>
  <c r="J18" i="6" s="1"/>
  <c r="J63" i="6"/>
  <c r="J64" i="6" s="1"/>
  <c r="J49" i="6"/>
  <c r="J50" i="6" s="1"/>
  <c r="J36" i="6"/>
  <c r="J37" i="6" s="1"/>
  <c r="D41" i="6" s="1"/>
  <c r="H36" i="6"/>
  <c r="H63" i="6"/>
  <c r="H25" i="6"/>
  <c r="H58" i="6"/>
  <c r="H43" i="6"/>
  <c r="H30" i="6"/>
  <c r="H17" i="6"/>
  <c r="H49" i="6"/>
  <c r="I22" i="5"/>
  <c r="H33" i="2"/>
  <c r="I87" i="5"/>
  <c r="I84" i="5"/>
  <c r="I78" i="5"/>
  <c r="I71" i="5"/>
  <c r="I64" i="5"/>
  <c r="I60" i="5"/>
  <c r="I56" i="5"/>
  <c r="I48" i="5"/>
  <c r="I41" i="5"/>
  <c r="I37" i="5"/>
  <c r="I28" i="5"/>
  <c r="I15" i="5"/>
  <c r="I10" i="5"/>
  <c r="K70" i="5" l="1"/>
  <c r="K71" i="5"/>
  <c r="K47" i="5"/>
  <c r="K48" i="5" s="1"/>
  <c r="J32" i="2"/>
  <c r="J33" i="2" s="1"/>
  <c r="K55" i="5"/>
  <c r="K56" i="5" s="1"/>
  <c r="K27" i="5"/>
  <c r="K28" i="5" s="1"/>
  <c r="K21" i="5"/>
  <c r="K22" i="5" s="1"/>
  <c r="K9" i="5"/>
  <c r="K10" i="5" s="1"/>
  <c r="D22" i="6"/>
  <c r="D70" i="6"/>
  <c r="K77" i="5"/>
  <c r="K78" i="5" s="1"/>
  <c r="I77" i="5"/>
  <c r="K36" i="5"/>
  <c r="K37" i="5" s="1"/>
  <c r="I36" i="5"/>
  <c r="I47" i="5"/>
  <c r="I70" i="5"/>
  <c r="I9" i="5"/>
  <c r="I55" i="5"/>
  <c r="E10" i="4" l="1"/>
  <c r="F74" i="5"/>
  <c r="F91" i="5"/>
  <c r="E11" i="4"/>
  <c r="F68" i="5"/>
  <c r="E9" i="4"/>
  <c r="F52" i="5"/>
  <c r="E8" i="4"/>
  <c r="F45" i="5"/>
  <c r="E7" i="4"/>
  <c r="F33" i="5"/>
  <c r="E6" i="4"/>
  <c r="F25" i="5"/>
  <c r="E5" i="4"/>
  <c r="F18" i="5"/>
  <c r="E4" i="4"/>
  <c r="E38" i="2"/>
  <c r="C6" i="4"/>
  <c r="H76" i="2"/>
  <c r="H82" i="2"/>
  <c r="H88" i="2"/>
  <c r="H91" i="2"/>
  <c r="H20" i="2"/>
  <c r="H27" i="2"/>
  <c r="H42" i="2"/>
  <c r="H46" i="2"/>
  <c r="H53" i="2"/>
  <c r="H61" i="2"/>
  <c r="H65" i="2"/>
  <c r="H69" i="2"/>
  <c r="H15" i="2"/>
  <c r="J75" i="2" l="1"/>
  <c r="J76" i="2"/>
  <c r="J26" i="2"/>
  <c r="J27" i="2" s="1"/>
  <c r="J52" i="2"/>
  <c r="J53" i="2" s="1"/>
  <c r="J60" i="2"/>
  <c r="J61" i="2" s="1"/>
  <c r="J81" i="2"/>
  <c r="J82" i="2" s="1"/>
  <c r="J14" i="2"/>
  <c r="J15" i="2" s="1"/>
  <c r="J41" i="2"/>
  <c r="J42" i="2" s="1"/>
  <c r="H60" i="2"/>
  <c r="H81" i="2"/>
  <c r="H75" i="2"/>
  <c r="H14" i="2"/>
  <c r="H41" i="2"/>
  <c r="H26" i="2"/>
  <c r="H52" i="2"/>
  <c r="H32" i="2"/>
  <c r="I21" i="5"/>
  <c r="I27" i="5"/>
  <c r="E95" i="2" l="1"/>
  <c r="C11" i="4"/>
  <c r="E79" i="2"/>
  <c r="C10" i="4"/>
  <c r="E73" i="2"/>
  <c r="C9" i="4"/>
  <c r="C8" i="4"/>
  <c r="E57" i="2"/>
  <c r="E50" i="2"/>
  <c r="C7" i="4"/>
  <c r="E30" i="2"/>
  <c r="C5" i="4"/>
  <c r="E23" i="2"/>
  <c r="C4" i="4"/>
  <c r="D56" i="6"/>
  <c r="E3" i="6" s="1"/>
</calcChain>
</file>

<file path=xl/sharedStrings.xml><?xml version="1.0" encoding="utf-8"?>
<sst xmlns="http://schemas.openxmlformats.org/spreadsheetml/2006/main" count="528" uniqueCount="208">
  <si>
    <t>Instructie</t>
  </si>
  <si>
    <t>Vanaf collegejaar 26/27 werkt de HU Pabo  met succescriteria. Deze zijn verdeeld in vier hoofdcategorieën:</t>
  </si>
  <si>
    <t>A Vakinhoudelijk bekwaam - B Pedagogisch bekwaam - C Vakdidactisch bekwaam - D Professioneel bekwaam</t>
  </si>
  <si>
    <t xml:space="preserve">Op basis van de vastgestelde succescriteria is onderstaand beoordelingsmodel gemaakt voor stages van CIO’s in jaar 1. Voor ieder succescriterium scoor je een student op een van de niveaus: </t>
  </si>
  <si>
    <t>Boven niveau</t>
  </si>
  <si>
    <t xml:space="preserve">Op niveau </t>
  </si>
  <si>
    <t>Onder niveau</t>
  </si>
  <si>
    <t>Dit is het beschreven succescriterium</t>
  </si>
  <si>
    <t>Beoordeling stage HU Pabo - jaar / fase 1 - PFF CIO</t>
  </si>
  <si>
    <t>Datum invullen PFF</t>
  </si>
  <si>
    <t>Naam student</t>
  </si>
  <si>
    <t>Studentnummer</t>
  </si>
  <si>
    <t>Klas pabo</t>
  </si>
  <si>
    <t>Stageschool</t>
  </si>
  <si>
    <t>Naam praktijkopleider</t>
  </si>
  <si>
    <t>Naam leerteambegeleider</t>
  </si>
  <si>
    <t>Stageklas</t>
  </si>
  <si>
    <t>Osiriscode</t>
  </si>
  <si>
    <t>A. Vakinhoudelijk bekwaam</t>
  </si>
  <si>
    <t>A1 Vakbeheersing</t>
  </si>
  <si>
    <t>A1</t>
  </si>
  <si>
    <t>Gem</t>
  </si>
  <si>
    <t>Sem 1</t>
  </si>
  <si>
    <t>OE 1 OE 2</t>
  </si>
  <si>
    <t>boven niveau</t>
  </si>
  <si>
    <t>A1.1 a Je beheerst de (vak)inhoudelijke kennis en vaardigheden minimaal op het niveau van groep 8+ en je hebt kennis van de generieke en vakspecifieke basisdidactieken.    </t>
  </si>
  <si>
    <t>onder niveau</t>
  </si>
  <si>
    <t>A 1.1a</t>
  </si>
  <si>
    <t>Sem 2</t>
  </si>
  <si>
    <t>OE 3 OE 4</t>
  </si>
  <si>
    <r>
      <rPr>
        <sz val="8"/>
        <color rgb="FF000000"/>
        <rFont val="Segoe UI"/>
      </rPr>
      <t xml:space="preserve">Je toont </t>
    </r>
    <r>
      <rPr>
        <b/>
        <sz val="8"/>
        <color rgb="FF000000"/>
        <rFont val="Segoe UI"/>
      </rPr>
      <t>meestal</t>
    </r>
    <r>
      <rPr>
        <sz val="8"/>
        <color rgb="FF000000"/>
        <rFont val="Segoe UI"/>
      </rPr>
      <t xml:space="preserve"> beheersing van de vakinhouden en legt vakinhoud </t>
    </r>
    <r>
      <rPr>
        <b/>
        <sz val="8"/>
        <color rgb="FF000000"/>
        <rFont val="Segoe UI"/>
      </rPr>
      <t>meestal</t>
    </r>
    <r>
      <rPr>
        <sz val="8"/>
        <color rgb="FF000000"/>
        <rFont val="Segoe UI"/>
      </rPr>
      <t xml:space="preserve"> foutloos uit. Soms is </t>
    </r>
    <r>
      <rPr>
        <b/>
        <sz val="8"/>
        <color rgb="FF000000"/>
        <rFont val="Segoe UI"/>
      </rPr>
      <t>simplificatie</t>
    </r>
    <r>
      <rPr>
        <sz val="8"/>
        <color rgb="FF000000"/>
        <rFont val="Segoe UI"/>
      </rPr>
      <t xml:space="preserve"> of onzekerheid zichtbaar. </t>
    </r>
  </si>
  <si>
    <r>
      <t xml:space="preserve">Je </t>
    </r>
    <r>
      <rPr>
        <b/>
        <sz val="8"/>
        <rFont val="Segoe UI"/>
        <family val="2"/>
      </rPr>
      <t>signaleert</t>
    </r>
    <r>
      <rPr>
        <sz val="8"/>
        <rFont val="Segoe UI"/>
        <family val="2"/>
      </rPr>
      <t xml:space="preserve"> en </t>
    </r>
    <r>
      <rPr>
        <b/>
        <sz val="8"/>
        <rFont val="Segoe UI"/>
        <family val="2"/>
      </rPr>
      <t>corrigeert</t>
    </r>
    <r>
      <rPr>
        <sz val="8"/>
        <rFont val="Segoe UI"/>
        <family val="2"/>
      </rPr>
      <t xml:space="preserve"> basale misconcepten bij of fouten van leerlingen en doet dat </t>
    </r>
    <r>
      <rPr>
        <b/>
        <sz val="8"/>
        <rFont val="Segoe UI"/>
        <family val="2"/>
      </rPr>
      <t>meestal</t>
    </r>
    <r>
      <rPr>
        <sz val="8"/>
        <rFont val="Segoe UI"/>
        <family val="2"/>
      </rPr>
      <t xml:space="preserve"> op een vakinhoudelijk verantwoorde manier.</t>
    </r>
  </si>
  <si>
    <r>
      <rPr>
        <sz val="8"/>
        <color rgb="FF000000"/>
        <rFont val="Segoe UI"/>
      </rPr>
      <t xml:space="preserve">Je laat in je lessen of activiteiten zien dat je </t>
    </r>
    <r>
      <rPr>
        <b/>
        <sz val="8"/>
        <color rgb="FF000000"/>
        <rFont val="Segoe UI"/>
      </rPr>
      <t xml:space="preserve">kennis hebt </t>
    </r>
    <r>
      <rPr>
        <sz val="8"/>
        <color rgb="FF000000"/>
        <rFont val="Segoe UI"/>
      </rPr>
      <t xml:space="preserve">van </t>
    </r>
    <r>
      <rPr>
        <b/>
        <sz val="8"/>
        <color rgb="FF000000"/>
        <rFont val="Segoe UI"/>
      </rPr>
      <t>enkele</t>
    </r>
    <r>
      <rPr>
        <sz val="8"/>
        <color rgb="FF000000"/>
        <rFont val="Segoe UI"/>
      </rPr>
      <t xml:space="preserve"> generieke en vakspecifieke basisdidactieken.</t>
    </r>
  </si>
  <si>
    <t>A1.1b Je begrijpt de opbouw van het basisschoolcurriculum in kern- en tussendoelen. </t>
  </si>
  <si>
    <t>A1.1b</t>
  </si>
  <si>
    <r>
      <t xml:space="preserve">Je </t>
    </r>
    <r>
      <rPr>
        <b/>
        <sz val="8"/>
        <rFont val="Segoe UI"/>
        <family val="2"/>
      </rPr>
      <t xml:space="preserve">vermeldt </t>
    </r>
    <r>
      <rPr>
        <sz val="8"/>
        <rFont val="Segoe UI"/>
        <family val="2"/>
      </rPr>
      <t>passende kern- en tussendoelen in het lvf.</t>
    </r>
  </si>
  <si>
    <t>Totaal score A1:</t>
  </si>
  <si>
    <t>Toelichting A1 Vakbeheersing:</t>
  </si>
  <si>
    <t>Toelichting CIO op A1</t>
  </si>
  <si>
    <t>B. Pedagogisch bekwaam</t>
  </si>
  <si>
    <t>B1 Veilig schoolklimaat</t>
  </si>
  <si>
    <t>B1</t>
  </si>
  <si>
    <t xml:space="preserve">OE 1 </t>
  </si>
  <si>
    <t>B1.1b Je evalueert jouw handelen met behulp van feedback en aangereikte pedagogische inzichten. Op basis hiervan stel je jouw pedagogisch handelen bij en voer je passende activiteiten voor de groep uit.   </t>
  </si>
  <si>
    <t>B1.1b</t>
  </si>
  <si>
    <r>
      <t xml:space="preserve">Je staat </t>
    </r>
    <r>
      <rPr>
        <b/>
        <sz val="8"/>
        <rFont val="Segoe UI"/>
        <family val="2"/>
      </rPr>
      <t xml:space="preserve">meestal </t>
    </r>
    <r>
      <rPr>
        <sz val="8"/>
        <rFont val="Segoe UI"/>
        <family val="2"/>
      </rPr>
      <t xml:space="preserve">open voor feedback op je pedagogisch handelen. Je </t>
    </r>
    <r>
      <rPr>
        <b/>
        <sz val="8"/>
        <rFont val="Segoe UI"/>
        <family val="2"/>
      </rPr>
      <t xml:space="preserve">gebruikt </t>
    </r>
    <r>
      <rPr>
        <sz val="8"/>
        <rFont val="Segoe UI"/>
        <family val="2"/>
      </rPr>
      <t xml:space="preserve">de pedagogische inzichten van je praktijkopleider. Op basis hiervan doe je </t>
    </r>
    <r>
      <rPr>
        <b/>
        <sz val="8"/>
        <rFont val="Segoe UI"/>
        <family val="2"/>
      </rPr>
      <t>enkele aanpassingen</t>
    </r>
    <r>
      <rPr>
        <sz val="8"/>
        <rFont val="Segoe UI"/>
        <family val="2"/>
      </rPr>
      <t>.</t>
    </r>
  </si>
  <si>
    <t>Totaal score B1 Veilig schoolklimaat:</t>
  </si>
  <si>
    <t>Toelichting B1 Veilig schoolklimaat:</t>
  </si>
  <si>
    <t>Toelichting CIO op B1</t>
  </si>
  <si>
    <t>B2 Diversiteit en inclusie</t>
  </si>
  <si>
    <t>B2</t>
  </si>
  <si>
    <t>B2.1b Je verdiept je in de leef- en belevingswereld van de individuele leerling. </t>
  </si>
  <si>
    <t>B2.1b</t>
  </si>
  <si>
    <r>
      <t xml:space="preserve">Je gaat binnen en buiten de les gesprekjes aan met </t>
    </r>
    <r>
      <rPr>
        <b/>
        <sz val="8"/>
        <rFont val="Segoe UI"/>
        <family val="2"/>
      </rPr>
      <t xml:space="preserve">sommige leerlingen </t>
    </r>
    <r>
      <rPr>
        <sz val="8"/>
        <rFont val="Segoe UI"/>
        <family val="2"/>
      </rPr>
      <t xml:space="preserve">en reageert </t>
    </r>
    <r>
      <rPr>
        <b/>
        <sz val="8"/>
        <rFont val="Segoe UI"/>
        <family val="2"/>
      </rPr>
      <t xml:space="preserve">spontaan en empathisch </t>
    </r>
    <r>
      <rPr>
        <sz val="8"/>
        <rFont val="Segoe UI"/>
        <family val="2"/>
      </rPr>
      <t xml:space="preserve">op hen. </t>
    </r>
  </si>
  <si>
    <r>
      <t xml:space="preserve">Je </t>
    </r>
    <r>
      <rPr>
        <b/>
        <sz val="8"/>
        <rFont val="Segoe UI"/>
        <family val="2"/>
      </rPr>
      <t>toont interesse</t>
    </r>
    <r>
      <rPr>
        <sz val="8"/>
        <rFont val="Segoe UI"/>
        <family val="2"/>
      </rPr>
      <t xml:space="preserve"> in de verschillende leef- en belevingswerelden van </t>
    </r>
    <r>
      <rPr>
        <b/>
        <sz val="8"/>
        <rFont val="Segoe UI"/>
        <family val="2"/>
      </rPr>
      <t>enkele leerlingen</t>
    </r>
    <r>
      <rPr>
        <sz val="8"/>
        <rFont val="Segoe UI"/>
        <family val="2"/>
      </rPr>
      <t xml:space="preserve"> in de groep. </t>
    </r>
  </si>
  <si>
    <r>
      <t xml:space="preserve">Je kunt je </t>
    </r>
    <r>
      <rPr>
        <b/>
        <sz val="8"/>
        <rFont val="Segoe UI"/>
        <family val="2"/>
      </rPr>
      <t>verplaatsen</t>
    </r>
    <r>
      <rPr>
        <sz val="8"/>
        <rFont val="Segoe UI"/>
        <family val="2"/>
      </rPr>
      <t xml:space="preserve"> </t>
    </r>
    <r>
      <rPr>
        <b/>
        <sz val="8"/>
        <rFont val="Segoe UI"/>
        <family val="2"/>
      </rPr>
      <t>in</t>
    </r>
    <r>
      <rPr>
        <sz val="8"/>
        <rFont val="Segoe UI"/>
        <family val="2"/>
      </rPr>
      <t xml:space="preserve"> leef- en belevingswereld van </t>
    </r>
    <r>
      <rPr>
        <b/>
        <sz val="8"/>
        <rFont val="Segoe UI"/>
        <family val="2"/>
      </rPr>
      <t>de</t>
    </r>
    <r>
      <rPr>
        <sz val="8"/>
        <rFont val="Segoe UI"/>
        <family val="2"/>
      </rPr>
      <t xml:space="preserve"> </t>
    </r>
    <r>
      <rPr>
        <b/>
        <sz val="8"/>
        <rFont val="Segoe UI"/>
        <family val="2"/>
      </rPr>
      <t>leerlingen</t>
    </r>
    <r>
      <rPr>
        <sz val="8"/>
        <rFont val="Segoe UI"/>
        <family val="2"/>
      </rPr>
      <t xml:space="preserve"> en de wereld </t>
    </r>
    <r>
      <rPr>
        <b/>
        <sz val="8"/>
        <rFont val="Segoe UI"/>
        <family val="2"/>
      </rPr>
      <t>vanuit hun perpectief</t>
    </r>
    <r>
      <rPr>
        <sz val="8"/>
        <rFont val="Segoe UI"/>
        <family val="2"/>
      </rPr>
      <t xml:space="preserve"> zien. </t>
    </r>
  </si>
  <si>
    <t xml:space="preserve">Totaal score B2 Diversiteit en inclusie: </t>
  </si>
  <si>
    <t>Toelichting B2 Diversiteit en inclusie</t>
  </si>
  <si>
    <t>Toelichting CIO op B2</t>
  </si>
  <si>
    <t>C. Vakdidactisch bekwaam</t>
  </si>
  <si>
    <t>C1 Ontwerpen en voorbereiden</t>
  </si>
  <si>
    <t>C1</t>
  </si>
  <si>
    <t>gem</t>
  </si>
  <si>
    <t>OE 2</t>
  </si>
  <si>
    <t>C1.1a Je bereidt een les voor, gebaseerd op bestaande bronnen. Daarbij houd je rekening met het niveau en de kenmerken van de groep.   </t>
  </si>
  <si>
    <t>C1.1a</t>
  </si>
  <si>
    <r>
      <t>Je</t>
    </r>
    <r>
      <rPr>
        <b/>
        <sz val="8"/>
        <rFont val="Segoe UI"/>
        <family val="2"/>
      </rPr>
      <t xml:space="preserve"> sluit aan bij</t>
    </r>
    <r>
      <rPr>
        <sz val="8"/>
        <rFont val="Segoe UI"/>
        <family val="2"/>
      </rPr>
      <t xml:space="preserve"> de beginsituatie door vragen te stellen aan de praktijkopleider en de lesmethode / methodiek te onderzoeken. De lesdoelen bevatten een </t>
    </r>
    <r>
      <rPr>
        <b/>
        <sz val="8"/>
        <rFont val="Segoe UI"/>
        <family val="2"/>
      </rPr>
      <t>inhoudscomponent, didactische component en meetbaar gedrag</t>
    </r>
    <r>
      <rPr>
        <sz val="8"/>
        <rFont val="Segoe UI"/>
        <family val="2"/>
      </rPr>
      <t xml:space="preserve">. De lesdoelen zijn </t>
    </r>
    <r>
      <rPr>
        <b/>
        <sz val="8"/>
        <rFont val="Segoe UI"/>
        <family val="2"/>
      </rPr>
      <t>meestal</t>
    </r>
    <r>
      <rPr>
        <sz val="8"/>
        <rFont val="Segoe UI"/>
        <family val="2"/>
      </rPr>
      <t xml:space="preserve"> </t>
    </r>
    <r>
      <rPr>
        <b/>
        <sz val="8"/>
        <rFont val="Segoe UI"/>
        <family val="2"/>
      </rPr>
      <t>passend</t>
    </r>
    <r>
      <rPr>
        <sz val="8"/>
        <rFont val="Segoe UI"/>
        <family val="2"/>
      </rPr>
      <t xml:space="preserve"> bij het onderwerp en de groep. </t>
    </r>
  </si>
  <si>
    <r>
      <t>Je lesvoorbereidingen zijn</t>
    </r>
    <r>
      <rPr>
        <b/>
        <sz val="8"/>
        <rFont val="Segoe UI"/>
        <family val="2"/>
      </rPr>
      <t xml:space="preserve"> compleet en doelmatig</t>
    </r>
    <r>
      <rPr>
        <sz val="8"/>
        <rFont val="Segoe UI"/>
        <family val="2"/>
      </rPr>
      <t xml:space="preserve">. Je </t>
    </r>
    <r>
      <rPr>
        <b/>
        <sz val="8"/>
        <rFont val="Segoe UI"/>
        <family val="2"/>
      </rPr>
      <t xml:space="preserve">vraagt feedback </t>
    </r>
    <r>
      <rPr>
        <sz val="8"/>
        <rFont val="Segoe UI"/>
        <family val="2"/>
      </rPr>
      <t xml:space="preserve">van je praktijkopleider op je lesvoorbereiding en verwerkt dit. </t>
    </r>
  </si>
  <si>
    <t>C1.1b Je verantwoordt de gemaakte keuzes in de voorbereiding van je les. Daarbij maak je gebruik van aangereikte actuele vakinhoudelijke en vakdidactische inzichten. </t>
  </si>
  <si>
    <t>C1.1b</t>
  </si>
  <si>
    <r>
      <t xml:space="preserve">Je baseert je les op vakdidactiek- en inhoud uit de </t>
    </r>
    <r>
      <rPr>
        <b/>
        <sz val="8"/>
        <rFont val="Segoe UI"/>
        <family val="2"/>
      </rPr>
      <t xml:space="preserve">methode(handleiding) </t>
    </r>
    <r>
      <rPr>
        <sz val="8"/>
        <rFont val="Segoe UI"/>
        <family val="2"/>
      </rPr>
      <t xml:space="preserve">en kunt je keuzes </t>
    </r>
    <r>
      <rPr>
        <b/>
        <sz val="8"/>
        <rFont val="Segoe UI"/>
        <family val="2"/>
      </rPr>
      <t>verantwoorden</t>
    </r>
    <r>
      <rPr>
        <sz val="8"/>
        <rFont val="Segoe UI"/>
        <family val="2"/>
      </rPr>
      <t>.</t>
    </r>
  </si>
  <si>
    <r>
      <t xml:space="preserve">Je kunt in een gesprek met je praktijkopleider vakinhoudelijke en vakdidactische keuzes </t>
    </r>
    <r>
      <rPr>
        <b/>
        <sz val="8"/>
        <rFont val="Segoe UI"/>
        <family val="2"/>
      </rPr>
      <t>globaal</t>
    </r>
    <r>
      <rPr>
        <sz val="8"/>
        <rFont val="Segoe UI"/>
        <family val="2"/>
      </rPr>
      <t xml:space="preserve"> </t>
    </r>
    <r>
      <rPr>
        <b/>
        <sz val="8"/>
        <rFont val="Segoe UI"/>
        <family val="2"/>
      </rPr>
      <t>verantwoorden.</t>
    </r>
    <r>
      <rPr>
        <sz val="8"/>
        <rFont val="Segoe UI"/>
        <family val="2"/>
      </rPr>
      <t xml:space="preserve"> </t>
    </r>
  </si>
  <si>
    <t>Totaal score C1 Ontwerpen en voorbereiden:</t>
  </si>
  <si>
    <t>Toelichting C1 Ontwerpen en voorbereiden:</t>
  </si>
  <si>
    <t>Toelichting CIO op C1</t>
  </si>
  <si>
    <t>C3 Evalueren en toetsen</t>
  </si>
  <si>
    <t>C3</t>
  </si>
  <si>
    <t xml:space="preserve">C3.1a Je volgt tijdens en na afloop van jouw lessen de ontwikkeling van leerlingen op de geformuleerde doelen van de les.    </t>
  </si>
  <si>
    <t>C3.1a</t>
  </si>
  <si>
    <r>
      <t xml:space="preserve">Je krijgt tijdens en na afloop van jouw lessen </t>
    </r>
    <r>
      <rPr>
        <b/>
        <sz val="8"/>
        <rFont val="Segoe UI"/>
        <family val="2"/>
      </rPr>
      <t xml:space="preserve">regelmatig </t>
    </r>
    <r>
      <rPr>
        <sz val="8"/>
        <rFont val="Segoe UI"/>
        <family val="2"/>
      </rPr>
      <t xml:space="preserve">zicht op de leeropbrengst van de uitgevoerde les door het volgen van werk-, denk- en leerprocessen van </t>
    </r>
    <r>
      <rPr>
        <b/>
        <sz val="8"/>
        <rFont val="Segoe UI"/>
        <family val="2"/>
      </rPr>
      <t>enkele leerlingen</t>
    </r>
    <r>
      <rPr>
        <sz val="8"/>
        <rFont val="Segoe UI"/>
        <family val="2"/>
      </rPr>
      <t>.</t>
    </r>
  </si>
  <si>
    <r>
      <t xml:space="preserve">Je stelt </t>
    </r>
    <r>
      <rPr>
        <b/>
        <sz val="8"/>
        <rFont val="Segoe UI"/>
        <family val="2"/>
      </rPr>
      <t xml:space="preserve">soms </t>
    </r>
    <r>
      <rPr>
        <sz val="8"/>
        <rFont val="Segoe UI"/>
        <family val="2"/>
      </rPr>
      <t xml:space="preserve">open vragen en laat </t>
    </r>
    <r>
      <rPr>
        <b/>
        <sz val="8"/>
        <rFont val="Segoe UI"/>
        <family val="2"/>
      </rPr>
      <t xml:space="preserve">enkele leerlingen </t>
    </r>
    <r>
      <rPr>
        <sz val="8"/>
        <rFont val="Segoe UI"/>
        <family val="2"/>
      </rPr>
      <t xml:space="preserve">hun </t>
    </r>
    <r>
      <rPr>
        <b/>
        <sz val="8"/>
        <rFont val="Segoe UI"/>
        <family val="2"/>
      </rPr>
      <t>denken verwoorden</t>
    </r>
    <r>
      <rPr>
        <sz val="8"/>
        <rFont val="Segoe UI"/>
        <family val="2"/>
      </rPr>
      <t>.</t>
    </r>
    <r>
      <rPr>
        <b/>
        <sz val="8"/>
        <rFont val="Segoe UI"/>
        <family val="2"/>
      </rPr>
      <t xml:space="preserve"> </t>
    </r>
  </si>
  <si>
    <t>Totaal score C3 Evalueren en toetsen:</t>
  </si>
  <si>
    <t>Toelichting C3 Evalueren en toetsen:</t>
  </si>
  <si>
    <t>Toelichting CIO op C3</t>
  </si>
  <si>
    <t>D. Professioneel bekwaam</t>
  </si>
  <si>
    <t>D1 Professionele ontwikkeling en identiteit</t>
  </si>
  <si>
    <t>D1</t>
  </si>
  <si>
    <t xml:space="preserve">D1. 1a Je formuleert eigen leervragen en reflecteert op jouw handelen waarbij je feedback van medeCIO's en opleiders op de opleiding en de stageschool gebruikt.    </t>
  </si>
  <si>
    <t>D1.1a</t>
  </si>
  <si>
    <r>
      <t xml:space="preserve">Je formuleert </t>
    </r>
    <r>
      <rPr>
        <b/>
        <sz val="8"/>
        <rFont val="Segoe UI"/>
        <family val="2"/>
      </rPr>
      <t>op initiatief van je praktijkopleider</t>
    </r>
    <r>
      <rPr>
        <sz val="8"/>
        <rFont val="Segoe UI"/>
        <family val="2"/>
      </rPr>
      <t xml:space="preserve"> leervragen over je ontwikkeling en je </t>
    </r>
    <r>
      <rPr>
        <b/>
        <sz val="8"/>
        <rFont val="Segoe UI"/>
        <family val="2"/>
      </rPr>
      <t>staat open</t>
    </r>
    <r>
      <rPr>
        <sz val="8"/>
        <rFont val="Segoe UI"/>
        <family val="2"/>
      </rPr>
      <t xml:space="preserve"> voor feedback. </t>
    </r>
  </si>
  <si>
    <r>
      <t xml:space="preserve">Je </t>
    </r>
    <r>
      <rPr>
        <b/>
        <sz val="8"/>
        <rFont val="Segoe UI"/>
        <family val="2"/>
      </rPr>
      <t>reflecteert</t>
    </r>
    <r>
      <rPr>
        <sz val="8"/>
        <rFont val="Segoe UI"/>
        <family val="2"/>
      </rPr>
      <t xml:space="preserve"> op jouw handelen op basis van feedback van medestudenten, opleiders op de opleiding en de stageschool.</t>
    </r>
  </si>
  <si>
    <t xml:space="preserve">D1.1b Je verwoordt op grond van jouw ervaringen en opvattingen jouw idee over wie je wil zijn als leerkracht.    </t>
  </si>
  <si>
    <t>D1.1b</t>
  </si>
  <si>
    <r>
      <t xml:space="preserve">Je </t>
    </r>
    <r>
      <rPr>
        <b/>
        <sz val="8"/>
        <rFont val="Segoe UI"/>
        <family val="2"/>
      </rPr>
      <t>toont interesse</t>
    </r>
    <r>
      <rPr>
        <sz val="8"/>
        <rFont val="Segoe UI"/>
        <family val="2"/>
      </rPr>
      <t xml:space="preserve"> in de professionele vaardigheden die horen bij leerkracht zijn. </t>
    </r>
  </si>
  <si>
    <r>
      <t xml:space="preserve">Je </t>
    </r>
    <r>
      <rPr>
        <b/>
        <sz val="8"/>
        <rFont val="Segoe UI"/>
        <family val="2"/>
      </rPr>
      <t>verwoordt</t>
    </r>
    <r>
      <rPr>
        <sz val="8"/>
        <rFont val="Segoe UI"/>
        <family val="2"/>
      </rPr>
      <t xml:space="preserve">, bv naar aanleiding van specifieke gebeurtenissen, welke </t>
    </r>
    <r>
      <rPr>
        <b/>
        <sz val="8"/>
        <rFont val="Segoe UI"/>
        <family val="2"/>
      </rPr>
      <t>rollen en vaardigheden</t>
    </r>
    <r>
      <rPr>
        <sz val="8"/>
        <rFont val="Segoe UI"/>
        <family val="2"/>
      </rPr>
      <t xml:space="preserve"> belangrijk zijn voor een goede leerkracht en het verzorgen van goed onderwijs. </t>
    </r>
  </si>
  <si>
    <t xml:space="preserve">D1.1c Je verkent hoe jij invulling wil geven aan je onderwijs en hoe dit zich verhoudt tot de visie van de school en het huidige onderwijs in de groep.   </t>
  </si>
  <si>
    <t>D1.1c</t>
  </si>
  <si>
    <r>
      <t xml:space="preserve">Je </t>
    </r>
    <r>
      <rPr>
        <b/>
        <sz val="8"/>
        <rFont val="Segoe UI"/>
        <family val="2"/>
      </rPr>
      <t xml:space="preserve">toont interesse in </t>
    </r>
    <r>
      <rPr>
        <sz val="8"/>
        <rFont val="Segoe UI"/>
        <family val="2"/>
      </rPr>
      <t xml:space="preserve">de waarden en visie van de school en respecteert dit. Je </t>
    </r>
    <r>
      <rPr>
        <b/>
        <sz val="8"/>
        <rFont val="Segoe UI"/>
        <family val="2"/>
      </rPr>
      <t xml:space="preserve">staat open </t>
    </r>
    <r>
      <rPr>
        <sz val="8"/>
        <rFont val="Segoe UI"/>
        <family val="2"/>
      </rPr>
      <t xml:space="preserve">voor ideeën, levensovertuigingen en waarden van anderen. </t>
    </r>
  </si>
  <si>
    <r>
      <t xml:space="preserve">In </t>
    </r>
    <r>
      <rPr>
        <b/>
        <sz val="8"/>
        <rFont val="Segoe UI"/>
        <family val="2"/>
      </rPr>
      <t>gesprekken</t>
    </r>
    <r>
      <rPr>
        <sz val="8"/>
        <rFont val="Segoe UI"/>
        <family val="2"/>
      </rPr>
      <t xml:space="preserve"> laat je zien dat je </t>
    </r>
    <r>
      <rPr>
        <b/>
        <sz val="8"/>
        <rFont val="Segoe UI"/>
        <family val="2"/>
      </rPr>
      <t>nadenkt</t>
    </r>
    <r>
      <rPr>
        <sz val="8"/>
        <rFont val="Segoe UI"/>
        <family val="2"/>
      </rPr>
      <t xml:space="preserve"> over vragen die gaan over jouw onderwijsvisie (op bv. rol leerkracht, diversiteit, doel onderwijs).</t>
    </r>
  </si>
  <si>
    <t>Totaal score D1 Evalueren en toetsen:</t>
  </si>
  <si>
    <t>Toelichting D1 Professionele ontwikkeling en identiteit</t>
  </si>
  <si>
    <t>Toelichting CIO op D1</t>
  </si>
  <si>
    <t>D2 Onderzoekend vermogen</t>
  </si>
  <si>
    <t>D2</t>
  </si>
  <si>
    <t>D2.1a Je herkent mogelijke vraagstukken in de onderwijspraktijk met het doel om het vraagstuk te leren begrijpen.</t>
  </si>
  <si>
    <t>D2.1a</t>
  </si>
  <si>
    <r>
      <t xml:space="preserve">Je </t>
    </r>
    <r>
      <rPr>
        <b/>
        <sz val="8"/>
        <rFont val="Segoe UI"/>
        <family val="2"/>
      </rPr>
      <t>(h)erkent</t>
    </r>
    <r>
      <rPr>
        <sz val="8"/>
        <rFont val="Segoe UI"/>
        <family val="2"/>
      </rPr>
      <t xml:space="preserve"> dat je </t>
    </r>
    <r>
      <rPr>
        <b/>
        <sz val="8"/>
        <rFont val="Segoe UI"/>
        <family val="2"/>
      </rPr>
      <t>aanpassingen</t>
    </r>
    <r>
      <rPr>
        <sz val="8"/>
        <rFont val="Segoe UI"/>
        <family val="2"/>
      </rPr>
      <t xml:space="preserve"> moet doen in je </t>
    </r>
    <r>
      <rPr>
        <b/>
        <sz val="8"/>
        <rFont val="Segoe UI"/>
        <family val="2"/>
      </rPr>
      <t>lesvoorbereiding, -uitvoering of leerkrachthandelen</t>
    </r>
    <r>
      <rPr>
        <sz val="8"/>
        <rFont val="Segoe UI"/>
        <family val="2"/>
      </rPr>
      <t xml:space="preserve"> om bv. lesdoelen te behalen, beter aan te sluiten bij kenmerken van leerlingen, gedrags- of leerproblemen, verschillen tussen kinderen, betrokkenheid of klassenmanagement. Je kunt hierbij </t>
    </r>
    <r>
      <rPr>
        <b/>
        <sz val="8"/>
        <rFont val="Segoe UI"/>
        <family val="2"/>
      </rPr>
      <t xml:space="preserve">onder woorden brengen </t>
    </r>
    <r>
      <rPr>
        <sz val="8"/>
        <rFont val="Segoe UI"/>
        <family val="2"/>
      </rPr>
      <t>waarom dit een aandachtspunt is.</t>
    </r>
  </si>
  <si>
    <t>Totaal score D2 Onderzoekend vermogen</t>
  </si>
  <si>
    <t>Toelichting D2 Onderzoekend vermogen</t>
  </si>
  <si>
    <t>Toelichting CIO op D2</t>
  </si>
  <si>
    <t>D3 Professionele communicatie en samenwerken</t>
  </si>
  <si>
    <t>D3</t>
  </si>
  <si>
    <t>Gem:</t>
  </si>
  <si>
    <t xml:space="preserve">D3.1a Je communiceert en werkt samen met leerlingen en praktijkopleider, spreekt met ouders en collega's en bent zelf aanspreekbaar. </t>
  </si>
  <si>
    <t>D3.1a</t>
  </si>
  <si>
    <r>
      <t>Je communiceert</t>
    </r>
    <r>
      <rPr>
        <b/>
        <sz val="8"/>
        <rFont val="Segoe UI"/>
        <family val="2"/>
      </rPr>
      <t xml:space="preserve"> begrijpelijk, maar soms onzeker of onvolledig.</t>
    </r>
    <r>
      <rPr>
        <sz val="8"/>
        <rFont val="Segoe UI"/>
        <family val="2"/>
      </rPr>
      <t xml:space="preserve"> Je bent op tijd en komt afspraken na. Je hebt soms contact met anderen binnen het schoolteam.</t>
    </r>
  </si>
  <si>
    <r>
      <t xml:space="preserve">Je hebt soms </t>
    </r>
    <r>
      <rPr>
        <b/>
        <sz val="8"/>
        <rFont val="Segoe UI"/>
        <family val="2"/>
      </rPr>
      <t xml:space="preserve">informeel contact </t>
    </r>
    <r>
      <rPr>
        <sz val="8"/>
        <rFont val="Segoe UI"/>
        <family val="2"/>
      </rPr>
      <t>met ouders (online of offline). Je bent aanwezig bij</t>
    </r>
    <r>
      <rPr>
        <b/>
        <sz val="8"/>
        <rFont val="Segoe UI"/>
        <family val="2"/>
      </rPr>
      <t xml:space="preserve"> minimaal één oudergesprek</t>
    </r>
    <r>
      <rPr>
        <sz val="8"/>
        <rFont val="Segoe UI"/>
        <family val="2"/>
      </rPr>
      <t xml:space="preserve"> om een indruk te krijgen en bespreekt dit gesprek na met de PO. </t>
    </r>
  </si>
  <si>
    <r>
      <t xml:space="preserve">Je </t>
    </r>
    <r>
      <rPr>
        <b/>
        <sz val="8"/>
        <rFont val="Segoe UI"/>
        <family val="2"/>
      </rPr>
      <t>stemt</t>
    </r>
    <r>
      <rPr>
        <sz val="8"/>
        <rFont val="Segoe UI"/>
        <family val="2"/>
      </rPr>
      <t xml:space="preserve"> je </t>
    </r>
    <r>
      <rPr>
        <b/>
        <sz val="8"/>
        <rFont val="Segoe UI"/>
        <family val="2"/>
      </rPr>
      <t>houding, stemgebruik en mimiek</t>
    </r>
    <r>
      <rPr>
        <sz val="8"/>
        <rFont val="Segoe UI"/>
        <family val="2"/>
      </rPr>
      <t xml:space="preserve"> af op de</t>
    </r>
    <r>
      <rPr>
        <b/>
        <sz val="8"/>
        <rFont val="Segoe UI"/>
        <family val="2"/>
      </rPr>
      <t xml:space="preserve"> groep waar je lesgeeft</t>
    </r>
    <r>
      <rPr>
        <sz val="8"/>
        <rFont val="Segoe UI"/>
        <family val="2"/>
      </rPr>
      <t xml:space="preserve"> en werkt hier bewust aan.</t>
    </r>
  </si>
  <si>
    <r>
      <t xml:space="preserve">Je neemt </t>
    </r>
    <r>
      <rPr>
        <b/>
        <sz val="8"/>
        <rFont val="Segoe UI"/>
        <family val="2"/>
      </rPr>
      <t>initiatief</t>
    </r>
    <r>
      <rPr>
        <sz val="8"/>
        <rFont val="Segoe UI"/>
        <family val="2"/>
      </rPr>
      <t xml:space="preserve"> en bent actief deel van het team, maar bent </t>
    </r>
    <r>
      <rPr>
        <b/>
        <sz val="8"/>
        <rFont val="Segoe UI"/>
        <family val="2"/>
      </rPr>
      <t>soms nog afwachtend</t>
    </r>
    <r>
      <rPr>
        <sz val="8"/>
        <rFont val="Segoe UI"/>
        <family val="2"/>
      </rPr>
      <t>.</t>
    </r>
  </si>
  <si>
    <t>sem 1</t>
  </si>
  <si>
    <t>D3.1c Je kunt feedback geven, ontvangen en gebruiken voor je ontwikkeling.    </t>
  </si>
  <si>
    <t>D3.1c</t>
  </si>
  <si>
    <r>
      <t xml:space="preserve">Je </t>
    </r>
    <r>
      <rPr>
        <b/>
        <sz val="8"/>
        <rFont val="Segoe UI"/>
        <family val="2"/>
      </rPr>
      <t>staat open</t>
    </r>
    <r>
      <rPr>
        <sz val="8"/>
        <rFont val="Segoe UI"/>
        <family val="2"/>
      </rPr>
      <t xml:space="preserve"> voor </t>
    </r>
    <r>
      <rPr>
        <b/>
        <sz val="8"/>
        <rFont val="Segoe UI"/>
        <family val="2"/>
      </rPr>
      <t>feedback</t>
    </r>
    <r>
      <rPr>
        <sz val="8"/>
        <rFont val="Segoe UI"/>
        <family val="2"/>
      </rPr>
      <t xml:space="preserve"> en laat een </t>
    </r>
    <r>
      <rPr>
        <b/>
        <sz val="8"/>
        <rFont val="Segoe UI"/>
        <family val="2"/>
      </rPr>
      <t>open, lerende houding</t>
    </r>
    <r>
      <rPr>
        <sz val="8"/>
        <rFont val="Segoe UI"/>
        <family val="2"/>
      </rPr>
      <t xml:space="preserve"> zien. </t>
    </r>
  </si>
  <si>
    <t>D3.1d Je kunt aan ouders, leerlingen en praktijkopleider eenvoudige informatie helder en aansprekend presenteren en je kunt duidelijke, goed gestructureerde teksten schrijven.</t>
  </si>
  <si>
    <t>D3.1d</t>
  </si>
  <si>
    <r>
      <t xml:space="preserve">Je schriftelijk en mondeling taalgebruik is </t>
    </r>
    <r>
      <rPr>
        <b/>
        <sz val="8"/>
        <rFont val="Segoe UI"/>
        <family val="2"/>
      </rPr>
      <t>zorgvuldig, helder en passend bij de rol en taak, met zo nu en dan een fout.</t>
    </r>
  </si>
  <si>
    <r>
      <t xml:space="preserve">Je spreekt </t>
    </r>
    <r>
      <rPr>
        <b/>
        <sz val="8"/>
        <rFont val="Segoe UI"/>
        <family val="2"/>
      </rPr>
      <t>duidelijk</t>
    </r>
    <r>
      <rPr>
        <sz val="8"/>
        <rFont val="Segoe UI"/>
        <family val="2"/>
      </rPr>
      <t xml:space="preserve"> en </t>
    </r>
    <r>
      <rPr>
        <b/>
        <sz val="8"/>
        <rFont val="Segoe UI"/>
        <family val="2"/>
      </rPr>
      <t>helder</t>
    </r>
    <r>
      <rPr>
        <sz val="8"/>
        <rFont val="Segoe UI"/>
        <family val="2"/>
      </rPr>
      <t xml:space="preserve"> Nederlands.</t>
    </r>
  </si>
  <si>
    <t>Totaal score D3 Professionele communicatie en samenwerken:</t>
  </si>
  <si>
    <t>Toelichting D3 Professionele communicatie en samenwerken:</t>
  </si>
  <si>
    <t>Toelichting CIO op D3</t>
  </si>
  <si>
    <t xml:space="preserve">Formuleer je drie belangrijkste ontwikkelpunten de komende stageperiode. </t>
  </si>
  <si>
    <t>Beschrijf steeds doel, activiteit(en), wat je nodig hebt aan begeleiding</t>
  </si>
  <si>
    <t>Ontwikkelpunt 1</t>
  </si>
  <si>
    <t>CIO - ontw. punt 1</t>
  </si>
  <si>
    <t>Ontwikkelpunt 2</t>
  </si>
  <si>
    <t>CIO - ontw. punt 2</t>
  </si>
  <si>
    <t>Ontwikkelpunt 3</t>
  </si>
  <si>
    <t>CIO - ontw. punt 3</t>
  </si>
  <si>
    <t>Praktijkopleider - PFF Jaar/Fase 1</t>
  </si>
  <si>
    <t xml:space="preserve">Invullen PO </t>
  </si>
  <si>
    <t>Naam prakijkopleider</t>
  </si>
  <si>
    <t>Emailadres praktijkopleider</t>
  </si>
  <si>
    <r>
      <t xml:space="preserve">Je toont </t>
    </r>
    <r>
      <rPr>
        <b/>
        <sz val="8"/>
        <rFont val="Segoe UI"/>
        <family val="2"/>
      </rPr>
      <t>meestal</t>
    </r>
    <r>
      <rPr>
        <sz val="8"/>
        <rFont val="Segoe UI"/>
        <family val="2"/>
      </rPr>
      <t xml:space="preserve"> beheersing van de vakinhouden en legt vakinhoud </t>
    </r>
    <r>
      <rPr>
        <b/>
        <sz val="8"/>
        <rFont val="Segoe UI"/>
        <family val="2"/>
      </rPr>
      <t>meestal</t>
    </r>
    <r>
      <rPr>
        <sz val="8"/>
        <rFont val="Segoe UI"/>
        <family val="2"/>
      </rPr>
      <t xml:space="preserve"> foutloos uit. Soms is </t>
    </r>
    <r>
      <rPr>
        <b/>
        <sz val="8"/>
        <rFont val="Segoe UI"/>
        <family val="2"/>
      </rPr>
      <t>simplificatie</t>
    </r>
    <r>
      <rPr>
        <sz val="8"/>
        <rFont val="Segoe UI"/>
        <family val="2"/>
      </rPr>
      <t xml:space="preserve"> of onzekerheid zichtbaar. </t>
    </r>
  </si>
  <si>
    <r>
      <t xml:space="preserve">Je laat in je lessen of activiteiten zien dat je </t>
    </r>
    <r>
      <rPr>
        <b/>
        <sz val="8"/>
        <rFont val="Segoe UI"/>
        <family val="2"/>
      </rPr>
      <t xml:space="preserve">kennis hebt </t>
    </r>
    <r>
      <rPr>
        <sz val="8"/>
        <rFont val="Segoe UI"/>
        <family val="2"/>
      </rPr>
      <t xml:space="preserve">van </t>
    </r>
    <r>
      <rPr>
        <b/>
        <sz val="8"/>
        <rFont val="Segoe UI"/>
        <family val="2"/>
      </rPr>
      <t>enkele</t>
    </r>
    <r>
      <rPr>
        <sz val="8"/>
        <rFont val="Segoe UI"/>
        <family val="2"/>
      </rPr>
      <t xml:space="preserve"> generieke en vakspecifieke basisdidactieken.</t>
    </r>
  </si>
  <si>
    <t>Toelichting PO op A1</t>
  </si>
  <si>
    <t>Toelichting PO op B1</t>
  </si>
  <si>
    <t>Toelichting PO op B2</t>
  </si>
  <si>
    <t>Toelichting PO op C1</t>
  </si>
  <si>
    <t>Toelichting PO op C3</t>
  </si>
  <si>
    <t>Score D1 Professionele ontwikkeling en identiteit</t>
  </si>
  <si>
    <t>Toelichting PO op D1</t>
  </si>
  <si>
    <t>Score D2 Onderzoekend vermogen:</t>
  </si>
  <si>
    <t>Toelichting D2 Onderzoekend vermogen:</t>
  </si>
  <si>
    <t>Toelichting PO op D2</t>
  </si>
  <si>
    <t>Score D3 Professionele communicatie en samenwerken:</t>
  </si>
  <si>
    <t>Toelichting PO op D3</t>
  </si>
  <si>
    <t>Beoordeling stage HU Pabo - jaar / fase 1 - Samenvatting en uitslag</t>
  </si>
  <si>
    <t>Bekwaamheid</t>
  </si>
  <si>
    <t>Score CIO</t>
  </si>
  <si>
    <t>Toelichting CIO</t>
  </si>
  <si>
    <t>Score PO</t>
  </si>
  <si>
    <t>toelichting PO</t>
  </si>
  <si>
    <t>Vakbeheersing</t>
  </si>
  <si>
    <t>Veilig schoolklimaat</t>
  </si>
  <si>
    <t>Diversiteit en inlusie</t>
  </si>
  <si>
    <t>Ontwerpen en voorbereiden</t>
  </si>
  <si>
    <t>Evalueren en toetsen</t>
  </si>
  <si>
    <t>Professionele ontwikkeling en identiteit</t>
  </si>
  <si>
    <t>Onderzoekend vermogen</t>
  </si>
  <si>
    <t>Professionele communicatie en samenwerken</t>
  </si>
  <si>
    <t xml:space="preserve">HU Pabo - Beoordelingsformulier werkplekleren </t>
  </si>
  <si>
    <t>Fase / jaar 1</t>
  </si>
  <si>
    <t>Beoordeling</t>
  </si>
  <si>
    <t>Gegevens</t>
  </si>
  <si>
    <t>Datum beoordeling</t>
  </si>
  <si>
    <t>Naam instituutsopleider</t>
  </si>
  <si>
    <t xml:space="preserve">Beoordeling </t>
  </si>
  <si>
    <t>Toelichting</t>
  </si>
  <si>
    <t>Score A1</t>
  </si>
  <si>
    <t>A1.1 a Je beheerst de (vak)inhoudelijke kennis en  vaardigheden minimaal op het niveau van groep 8+ en je hebt kennis van de generieke en vakspecifieke basisdidactieken.    </t>
  </si>
  <si>
    <t>Score B1</t>
  </si>
  <si>
    <t>Score B2</t>
  </si>
  <si>
    <t>Score C1</t>
  </si>
  <si>
    <t>Score C3</t>
  </si>
  <si>
    <t xml:space="preserve">D1.1a Je formuleert eigen leervragen en reflecteert op jouw handelen waarbij je feedback van medeCIO's en opleiders op de opleiding en de stageschool gebruikt.    </t>
  </si>
  <si>
    <t>Score D1</t>
  </si>
  <si>
    <t>Score D2</t>
  </si>
  <si>
    <t>Score D3</t>
  </si>
  <si>
    <t>Instructie invullen beoordelingsformulier</t>
  </si>
  <si>
    <t>Student:</t>
  </si>
  <si>
    <t>Praktijkopleider:</t>
  </si>
  <si>
    <t xml:space="preserve">Ontwikkelpunten CIO </t>
  </si>
  <si>
    <t>Invullen CIO</t>
  </si>
  <si>
    <t>Osiriscode stage</t>
  </si>
  <si>
    <t xml:space="preserve">De 14 succescriteria beschrijven leerkrachtvaardigheden die de student moet aantonen. Die beschrijvingen zijn soms wat algemeen geformuleerd. Daarom is er leeruitkomst ook voorbeeldgedrag geformuleerd. Deze voorbeelden zie je in de grijs gearceerde cellen onder de leeruitkomst. Let op: deze omschrijvingen zijn voorbeelden, geen criteria. De student kan dus ook met ander, vergelijkbaar gedrag de leeruitkomst aantonen. De gedragsvoorbeelden zijn alleen uitgewerkt voor op niveau. Als je wilt weten welk voorbeeldgedrag hoort bij onder niveau en boven niveau, kijk dan op de website voor Werkplekleren. </t>
  </si>
  <si>
    <t>Pabo - Beoordelen | Samen Opleiden Primair Onderwijs</t>
  </si>
  <si>
    <t>Klik hieronder voor een instructievideo of Powerpoint:</t>
  </si>
  <si>
    <r>
      <t>·</t>
    </r>
    <r>
      <rPr>
        <sz val="7"/>
        <color theme="1"/>
        <rFont val="Aptos Narrow"/>
        <family val="2"/>
        <scheme val="minor"/>
      </rPr>
      <t xml:space="preserve">         </t>
    </r>
    <r>
      <rPr>
        <sz val="12"/>
        <color theme="1"/>
        <rFont val="Aptos Narrow"/>
        <family val="2"/>
        <scheme val="minor"/>
      </rPr>
      <t>Download het juiste beoordelingsformlier van de fase waarop je beoordeeld wordt via de website werkplekleren;</t>
    </r>
  </si>
  <si>
    <r>
      <t>·</t>
    </r>
    <r>
      <rPr>
        <sz val="7"/>
        <color theme="1"/>
        <rFont val="Aptos Narrow"/>
        <family val="2"/>
        <scheme val="minor"/>
      </rPr>
      <t xml:space="preserve">         </t>
    </r>
    <r>
      <rPr>
        <sz val="12"/>
        <color theme="1"/>
        <rFont val="Aptos Narrow"/>
        <family val="2"/>
        <scheme val="minor"/>
      </rPr>
      <t>Wanneer het bestand op “alleen lezen” staat kun je bovenin het document klikken op “bewerken”;</t>
    </r>
  </si>
  <si>
    <r>
      <t>·</t>
    </r>
    <r>
      <rPr>
        <sz val="7"/>
        <color theme="1"/>
        <rFont val="Aptos Narrow"/>
        <family val="2"/>
        <scheme val="minor"/>
      </rPr>
      <t xml:space="preserve">         </t>
    </r>
    <r>
      <rPr>
        <sz val="12"/>
        <color theme="1"/>
        <rFont val="Aptos Narrow"/>
        <family val="2"/>
        <scheme val="minor"/>
      </rPr>
      <t>Vul eerst de formele gegevens bovenaan op het formulier in.</t>
    </r>
  </si>
  <si>
    <r>
      <t>·</t>
    </r>
    <r>
      <rPr>
        <sz val="7"/>
        <color theme="1"/>
        <rFont val="Aptos Narrow"/>
        <family val="2"/>
        <scheme val="minor"/>
      </rPr>
      <t xml:space="preserve">         </t>
    </r>
    <r>
      <rPr>
        <sz val="12"/>
        <color theme="1"/>
        <rFont val="Aptos Narrow"/>
        <family val="2"/>
        <scheme val="minor"/>
      </rPr>
      <t xml:space="preserve">Op het tabblad “PFF CIO” (collega in opleiding) vul je per leeruitomst de score in. Je onderbouwt dit in de gele vakjes. </t>
    </r>
  </si>
  <si>
    <r>
      <t>·</t>
    </r>
    <r>
      <rPr>
        <sz val="7"/>
        <color theme="1"/>
        <rFont val="Aptos Narrow"/>
        <family val="2"/>
        <scheme val="minor"/>
      </rPr>
      <t xml:space="preserve">         </t>
    </r>
    <r>
      <rPr>
        <sz val="12"/>
        <color theme="1"/>
        <rFont val="Aptos Narrow"/>
        <family val="2"/>
        <scheme val="minor"/>
      </rPr>
      <t>Na het invullen van het tabblad student sla je je bewerkingen op en stuur je het formulier naar je praktijkopleider die het tabblad “PFF PO" (praktijkopleider) zal invullen;</t>
    </r>
  </si>
  <si>
    <r>
      <t>·</t>
    </r>
    <r>
      <rPr>
        <sz val="7"/>
        <color theme="1"/>
        <rFont val="Aptos Narrow"/>
        <family val="2"/>
        <scheme val="minor"/>
      </rPr>
      <t xml:space="preserve">         </t>
    </r>
    <r>
      <rPr>
        <sz val="12"/>
        <color theme="1"/>
        <rFont val="Aptos Narrow"/>
        <family val="2"/>
        <scheme val="minor"/>
      </rPr>
      <t>Je ontvangt het beoordelingsformulier terug van je praktijkopleider, slaat het op en zet dit op de juiste plek in Onstage zodat de instituutsopleider de resultaten kan inzien.</t>
    </r>
  </si>
  <si>
    <r>
      <t>·</t>
    </r>
    <r>
      <rPr>
        <sz val="7"/>
        <color theme="1"/>
        <rFont val="Aptos Narrow"/>
        <family val="2"/>
        <scheme val="minor"/>
      </rPr>
      <t xml:space="preserve">         </t>
    </r>
    <r>
      <rPr>
        <sz val="12"/>
        <color theme="1"/>
        <rFont val="Aptos Narrow"/>
        <family val="2"/>
        <scheme val="minor"/>
      </rPr>
      <t>Je ontvangt het beoordelingsformulier van de student;</t>
    </r>
  </si>
  <si>
    <r>
      <t>·</t>
    </r>
    <r>
      <rPr>
        <sz val="7"/>
        <color theme="1"/>
        <rFont val="Aptos Narrow"/>
        <family val="2"/>
        <scheme val="minor"/>
      </rPr>
      <t xml:space="preserve">         </t>
    </r>
    <r>
      <rPr>
        <sz val="12"/>
        <color theme="1"/>
        <rFont val="Aptos Narrow"/>
        <family val="2"/>
        <scheme val="minor"/>
      </rPr>
      <t>Wanneer het bestand op “alleen lezen” staat kan je bovenin het document klikken op “bewerken”.</t>
    </r>
  </si>
  <si>
    <r>
      <t>·</t>
    </r>
    <r>
      <rPr>
        <sz val="7"/>
        <color theme="1"/>
        <rFont val="Aptos Narrow"/>
        <family val="2"/>
        <scheme val="minor"/>
      </rPr>
      <t xml:space="preserve">         </t>
    </r>
    <r>
      <rPr>
        <sz val="12"/>
        <color theme="1"/>
        <rFont val="Aptos Narrow"/>
        <family val="2"/>
        <scheme val="minor"/>
      </rPr>
      <t xml:space="preserve">Op het tabblad “PFF PO” vul je per leeruitomst de score in. Je onderbouwt dit in de gele vakjes.  Je vult de score in zonder te kijken naar de ingevulde scores van de student. </t>
    </r>
  </si>
  <si>
    <r>
      <t>·</t>
    </r>
    <r>
      <rPr>
        <sz val="7"/>
        <color theme="1"/>
        <rFont val="Aptos Narrow"/>
        <family val="2"/>
        <scheme val="minor"/>
      </rPr>
      <t xml:space="preserve">         </t>
    </r>
    <r>
      <rPr>
        <sz val="12"/>
        <color theme="1"/>
        <rFont val="Aptos Narrow"/>
        <family val="2"/>
        <scheme val="minor"/>
      </rPr>
      <t>Je beveiligt het tabblad "PFF PO", slaat het bestand op en stuurt het Excelbestand terug naar de student.</t>
    </r>
  </si>
  <si>
    <r>
      <t>·</t>
    </r>
    <r>
      <rPr>
        <sz val="7"/>
        <color theme="1"/>
        <rFont val="Aptos Narrow"/>
        <family val="2"/>
        <scheme val="minor"/>
      </rPr>
      <t xml:space="preserve">         </t>
    </r>
    <r>
      <rPr>
        <sz val="12"/>
        <color theme="1"/>
        <rFont val="Aptos Narrow"/>
        <family val="2"/>
        <scheme val="minor"/>
      </rPr>
      <t xml:space="preserve">Om het tabblad te beveiligen klik je bovenin het menu op "Controleren" (of "Review"). Vervolgens klik je op "Blad beveiligen" (of "Protect Sheet").  Daarna kies je een wachtwoord waarmee je het tabblad kan beveiligen en je controleert of in ieder geval de eerste optie is aangevinkt ("Het werkblad en de inhoud van vergrendelde cellen beveiligen"). Vervolgens klik je op "OK" waarna je nogmaals hetzelfde wachtwoord invoert en nogmaals op "OK" klikt.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</si>
</sst>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Aptos Narrow"/>
      <family val="2"/>
      <scheme val="minor"/>
    </font>
    <font>
      <sz val="9"/>
      <name val="Segoe UI"/>
      <family val="2"/>
    </font>
    <font>
      <b/>
      <sz val="10"/>
      <name val="Segoe UI"/>
      <family val="2"/>
    </font>
    <font>
      <sz val="8"/>
      <name val="Segoe UI"/>
      <family val="2"/>
    </font>
    <font>
      <b/>
      <sz val="8"/>
      <name val="Segoe UI"/>
      <family val="2"/>
    </font>
    <font>
      <sz val="11"/>
      <name val="Aptos Narrow"/>
      <family val="2"/>
      <scheme val="minor"/>
    </font>
    <font>
      <i/>
      <sz val="9"/>
      <name val="Segoe UI"/>
      <family val="2"/>
    </font>
    <font>
      <sz val="10"/>
      <color theme="1"/>
      <name val="Segoe UI"/>
      <family val="2"/>
    </font>
    <font>
      <b/>
      <sz val="9"/>
      <name val="Segoe UI"/>
      <family val="2"/>
    </font>
    <font>
      <b/>
      <sz val="10"/>
      <color theme="1"/>
      <name val="Segoe UI"/>
      <family val="2"/>
    </font>
    <font>
      <sz val="10"/>
      <name val="Segoe UI"/>
      <family val="2"/>
    </font>
    <font>
      <b/>
      <sz val="9"/>
      <color theme="1"/>
      <name val="Segoe UI"/>
      <family val="2"/>
    </font>
    <font>
      <sz val="9"/>
      <color theme="1"/>
      <name val="Segoe UI"/>
      <family val="2"/>
    </font>
    <font>
      <i/>
      <sz val="9"/>
      <color theme="1"/>
      <name val="Segoe UI"/>
      <family val="2"/>
    </font>
    <font>
      <sz val="8"/>
      <name val="Aptos Narrow"/>
      <family val="2"/>
      <scheme val="minor"/>
    </font>
    <font>
      <b/>
      <sz val="11"/>
      <color theme="0"/>
      <name val="Segoe UI"/>
      <family val="2"/>
    </font>
    <font>
      <b/>
      <sz val="14"/>
      <color theme="1"/>
      <name val="Segoe UI"/>
      <family val="2"/>
    </font>
    <font>
      <sz val="11"/>
      <color theme="1"/>
      <name val="Segoe UI"/>
      <family val="2"/>
    </font>
    <font>
      <b/>
      <sz val="10"/>
      <color theme="0"/>
      <name val="Segoe UI"/>
      <family val="2"/>
    </font>
    <font>
      <sz val="11"/>
      <name val="Segoe UI"/>
      <family val="2"/>
    </font>
    <font>
      <b/>
      <sz val="9"/>
      <color theme="0"/>
      <name val="Segoe UI"/>
      <family val="2"/>
    </font>
    <font>
      <i/>
      <sz val="11"/>
      <color theme="1"/>
      <name val="Segoe UI"/>
      <family val="2"/>
    </font>
    <font>
      <sz val="11"/>
      <color rgb="FF000000"/>
      <name val="Segoe UI"/>
      <family val="2"/>
    </font>
    <font>
      <i/>
      <sz val="11"/>
      <color rgb="FF000000"/>
      <name val="Segoe UI"/>
      <family val="2"/>
    </font>
    <font>
      <sz val="8"/>
      <color rgb="FF000000"/>
      <name val="Segoe UI"/>
    </font>
    <font>
      <b/>
      <sz val="8"/>
      <color rgb="FF000000"/>
      <name val="Segoe UI"/>
    </font>
    <font>
      <b/>
      <sz val="11"/>
      <color theme="1"/>
      <name val="Aptos Narrow"/>
      <family val="2"/>
      <scheme val="minor"/>
    </font>
    <font>
      <sz val="11"/>
      <color theme="0"/>
      <name val="Aptos Narrow"/>
      <family val="2"/>
      <scheme val="minor"/>
    </font>
    <font>
      <sz val="10"/>
      <color theme="0"/>
      <name val="Segoe UI"/>
      <family val="2"/>
    </font>
    <font>
      <b/>
      <sz val="12"/>
      <color theme="1"/>
      <name val="Aptos"/>
      <family val="2"/>
    </font>
    <font>
      <sz val="12"/>
      <color theme="1"/>
      <name val="Aptos"/>
      <family val="2"/>
    </font>
    <font>
      <b/>
      <sz val="16"/>
      <color theme="1"/>
      <name val="Aptos Narrow"/>
      <family val="2"/>
      <scheme val="minor"/>
    </font>
    <font>
      <sz val="12"/>
      <color theme="1"/>
      <name val="Aptos Narrow"/>
      <family val="2"/>
      <scheme val="minor"/>
    </font>
    <font>
      <sz val="12"/>
      <color rgb="FF000000"/>
      <name val="Aptos"/>
      <family val="2"/>
    </font>
    <font>
      <u/>
      <sz val="11"/>
      <color theme="10"/>
      <name val="Aptos Narrow"/>
      <family val="2"/>
      <scheme val="minor"/>
    </font>
    <font>
      <sz val="7"/>
      <color theme="1"/>
      <name val="Aptos Narrow"/>
      <family val="2"/>
      <scheme val="minor"/>
    </font>
  </fonts>
  <fills count="19">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CCCFF"/>
        <bgColor indexed="64"/>
      </patternFill>
    </fill>
    <fill>
      <patternFill patternType="solid">
        <fgColor rgb="FFFFFFCC"/>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rgb="FFFFC0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2"/>
        <bgColor indexed="64"/>
      </patternFill>
    </fill>
  </fills>
  <borders count="64">
    <border>
      <left/>
      <right/>
      <top/>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theme="0" tint="-0.34998626667073579"/>
      </top>
      <bottom style="thin">
        <color theme="0" tint="-0.34998626667073579"/>
      </bottom>
      <diagonal/>
    </border>
    <border>
      <left/>
      <right/>
      <top style="thin">
        <color indexed="64"/>
      </top>
      <bottom style="thin">
        <color indexed="64"/>
      </bottom>
      <diagonal/>
    </border>
    <border>
      <left/>
      <right style="thin">
        <color indexed="64"/>
      </right>
      <top style="thin">
        <color theme="0" tint="-0.34998626667073579"/>
      </top>
      <bottom style="thin">
        <color theme="0" tint="-0.34998626667073579"/>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indexed="64"/>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indexed="64"/>
      </right>
      <top style="thin">
        <color theme="2" tint="-9.9948118533890809E-2"/>
      </top>
      <bottom style="thin">
        <color theme="2" tint="-9.9948118533890809E-2"/>
      </bottom>
      <diagonal/>
    </border>
    <border>
      <left style="thin">
        <color indexed="64"/>
      </left>
      <right/>
      <top/>
      <bottom style="thin">
        <color theme="0" tint="-0.34998626667073579"/>
      </bottom>
      <diagonal/>
    </border>
    <border>
      <left/>
      <right style="thin">
        <color indexed="64"/>
      </right>
      <top/>
      <bottom style="thin">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2" tint="-9.9948118533890809E-2"/>
      </right>
      <top style="thin">
        <color theme="2" tint="-9.9948118533890809E-2"/>
      </top>
      <bottom style="medium">
        <color indexed="64"/>
      </bottom>
      <diagonal/>
    </border>
    <border>
      <left style="thin">
        <color theme="2" tint="-9.9948118533890809E-2"/>
      </left>
      <right style="thin">
        <color theme="2" tint="-9.9948118533890809E-2"/>
      </right>
      <top style="thin">
        <color theme="2" tint="-9.9948118533890809E-2"/>
      </top>
      <bottom style="medium">
        <color indexed="64"/>
      </bottom>
      <diagonal/>
    </border>
    <border>
      <left style="thin">
        <color theme="2" tint="-9.9948118533890809E-2"/>
      </left>
      <right style="medium">
        <color indexed="64"/>
      </right>
      <top style="thin">
        <color theme="2" tint="-9.9948118533890809E-2"/>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theme="2" tint="-9.9948118533890809E-2"/>
      </right>
      <top/>
      <bottom style="thin">
        <color theme="2" tint="-9.9948118533890809E-2"/>
      </bottom>
      <diagonal/>
    </border>
    <border>
      <left style="thin">
        <color theme="2" tint="-9.9948118533890809E-2"/>
      </left>
      <right style="medium">
        <color indexed="64"/>
      </right>
      <top/>
      <bottom style="thin">
        <color theme="2" tint="-9.9948118533890809E-2"/>
      </bottom>
      <diagonal/>
    </border>
    <border>
      <left style="medium">
        <color indexed="64"/>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0" tint="-0.34998626667073579"/>
      </top>
      <bottom/>
      <diagonal/>
    </border>
    <border>
      <left style="medium">
        <color indexed="64"/>
      </left>
      <right/>
      <top style="thin">
        <color theme="0" tint="-0.34998626667073579"/>
      </top>
      <bottom/>
      <diagonal/>
    </border>
    <border>
      <left/>
      <right style="medium">
        <color indexed="64"/>
      </right>
      <top style="thin">
        <color theme="0" tint="-0.34998626667073579"/>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rgb="FF808080"/>
      </left>
      <right style="medium">
        <color rgb="FF808080"/>
      </right>
      <top style="medium">
        <color rgb="FF808080"/>
      </top>
      <bottom/>
      <diagonal/>
    </border>
    <border>
      <left style="medium">
        <color rgb="FF808080"/>
      </left>
      <right style="medium">
        <color rgb="FF808080"/>
      </right>
      <top/>
      <bottom style="medium">
        <color rgb="FF808080"/>
      </bottom>
      <diagonal/>
    </border>
    <border>
      <left/>
      <right style="medium">
        <color rgb="FF808080"/>
      </right>
      <top style="medium">
        <color rgb="FF808080"/>
      </top>
      <bottom/>
      <diagonal/>
    </border>
    <border>
      <left/>
      <right style="medium">
        <color rgb="FF808080"/>
      </right>
      <top/>
      <bottom style="medium">
        <color rgb="FF80808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style="medium">
        <color indexed="64"/>
      </left>
      <right/>
      <top style="thin">
        <color theme="0" tint="-0.34998626667073579"/>
      </top>
      <bottom style="medium">
        <color indexed="64"/>
      </bottom>
      <diagonal/>
    </border>
    <border>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theme="2" tint="-9.9948118533890809E-2"/>
      </right>
      <top style="thin">
        <color theme="2" tint="-9.9948118533890809E-2"/>
      </top>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indexed="64"/>
      </right>
      <top style="thin">
        <color theme="2" tint="-9.9948118533890809E-2"/>
      </top>
      <bottom/>
      <diagonal/>
    </border>
    <border>
      <left style="medium">
        <color indexed="64"/>
      </left>
      <right style="thin">
        <color theme="2" tint="-9.9948118533890809E-2"/>
      </right>
      <top style="thin">
        <color theme="2" tint="-9.9948118533890809E-2"/>
      </top>
      <bottom/>
      <diagonal/>
    </border>
    <border>
      <left style="thin">
        <color theme="2" tint="-9.9948118533890809E-2"/>
      </left>
      <right style="medium">
        <color indexed="64"/>
      </right>
      <top style="thin">
        <color theme="2" tint="-9.9948118533890809E-2"/>
      </top>
      <bottom/>
      <diagonal/>
    </border>
  </borders>
  <cellStyleXfs count="2">
    <xf numFmtId="0" fontId="0" fillId="0" borderId="0"/>
    <xf numFmtId="0" fontId="34" fillId="0" borderId="0" applyNumberFormat="0" applyFill="0" applyBorder="0" applyAlignment="0" applyProtection="0"/>
  </cellStyleXfs>
  <cellXfs count="302">
    <xf numFmtId="0" fontId="0" fillId="0" borderId="0" xfId="0"/>
    <xf numFmtId="0" fontId="11" fillId="5" borderId="0" xfId="0" applyFont="1" applyFill="1"/>
    <xf numFmtId="0" fontId="12" fillId="0" borderId="0" xfId="0" applyFont="1"/>
    <xf numFmtId="0" fontId="12" fillId="0" borderId="0" xfId="0" applyFont="1" applyAlignment="1">
      <alignment wrapText="1"/>
    </xf>
    <xf numFmtId="0" fontId="12" fillId="0" borderId="0" xfId="0" applyFont="1" applyAlignment="1">
      <alignment horizontal="center"/>
    </xf>
    <xf numFmtId="0" fontId="12" fillId="0" borderId="0" xfId="0" applyFont="1" applyAlignment="1">
      <alignment horizontal="center" wrapText="1"/>
    </xf>
    <xf numFmtId="0" fontId="11" fillId="7" borderId="0" xfId="0" applyFont="1" applyFill="1" applyAlignment="1">
      <alignment wrapText="1"/>
    </xf>
    <xf numFmtId="0" fontId="10" fillId="6" borderId="0" xfId="0" applyFont="1" applyFill="1"/>
    <xf numFmtId="0" fontId="12" fillId="6" borderId="0" xfId="0" applyFont="1" applyFill="1"/>
    <xf numFmtId="0" fontId="12" fillId="6" borderId="0" xfId="0" applyFont="1" applyFill="1" applyAlignment="1">
      <alignment wrapText="1"/>
    </xf>
    <xf numFmtId="0" fontId="12" fillId="6" borderId="0" xfId="0" applyFont="1" applyFill="1" applyAlignment="1">
      <alignment horizontal="center"/>
    </xf>
    <xf numFmtId="0" fontId="12" fillId="6" borderId="0" xfId="0" applyFont="1" applyFill="1" applyAlignment="1">
      <alignment horizontal="center" wrapText="1"/>
    </xf>
    <xf numFmtId="0" fontId="11" fillId="6" borderId="0" xfId="0" applyFont="1" applyFill="1"/>
    <xf numFmtId="0" fontId="11" fillId="7" borderId="0" xfId="0" applyFont="1" applyFill="1"/>
    <xf numFmtId="0" fontId="11" fillId="7" borderId="0" xfId="0" applyFont="1" applyFill="1" applyAlignment="1">
      <alignment horizontal="center"/>
    </xf>
    <xf numFmtId="0" fontId="11" fillId="7" borderId="0" xfId="0" applyFont="1" applyFill="1" applyAlignment="1">
      <alignment horizontal="center" wrapText="1"/>
    </xf>
    <xf numFmtId="2" fontId="12" fillId="6" borderId="6" xfId="0" applyNumberFormat="1" applyFont="1" applyFill="1" applyBorder="1" applyAlignment="1">
      <alignment horizontal="center" vertical="top" wrapText="1"/>
    </xf>
    <xf numFmtId="0" fontId="12" fillId="0" borderId="0" xfId="0" applyFont="1" applyAlignment="1">
      <alignment vertical="top" wrapText="1"/>
    </xf>
    <xf numFmtId="0" fontId="2" fillId="6" borderId="0" xfId="0" applyFont="1" applyFill="1"/>
    <xf numFmtId="0" fontId="22" fillId="6" borderId="0" xfId="0" applyFont="1" applyFill="1" applyAlignment="1">
      <alignment vertical="center"/>
    </xf>
    <xf numFmtId="0" fontId="0" fillId="6" borderId="0" xfId="0" applyFill="1"/>
    <xf numFmtId="0" fontId="22" fillId="6" borderId="47" xfId="0" applyFont="1" applyFill="1" applyBorder="1" applyAlignment="1">
      <alignment horizontal="center" vertical="center" wrapText="1"/>
    </xf>
    <xf numFmtId="0" fontId="23" fillId="6" borderId="48" xfId="0" applyFont="1" applyFill="1" applyBorder="1" applyAlignment="1">
      <alignment horizontal="center" vertical="center" wrapText="1"/>
    </xf>
    <xf numFmtId="0" fontId="29" fillId="6" borderId="0" xfId="0" applyFont="1" applyFill="1" applyAlignment="1">
      <alignment vertical="center"/>
    </xf>
    <xf numFmtId="0" fontId="26" fillId="6" borderId="0" xfId="0" applyFont="1" applyFill="1"/>
    <xf numFmtId="0" fontId="30" fillId="6" borderId="0" xfId="0" applyFont="1" applyFill="1" applyAlignment="1">
      <alignment vertical="center"/>
    </xf>
    <xf numFmtId="0" fontId="31" fillId="6" borderId="0" xfId="0" applyFont="1" applyFill="1"/>
    <xf numFmtId="0" fontId="32" fillId="6" borderId="0" xfId="0" applyFont="1" applyFill="1"/>
    <xf numFmtId="0" fontId="12" fillId="6" borderId="0" xfId="0" applyFont="1" applyFill="1" applyAlignment="1">
      <alignment vertical="top" wrapText="1"/>
    </xf>
    <xf numFmtId="0" fontId="12" fillId="18" borderId="0" xfId="0" applyFont="1" applyFill="1" applyAlignment="1">
      <alignment vertical="top" wrapText="1"/>
    </xf>
    <xf numFmtId="2" fontId="12" fillId="18" borderId="6" xfId="0" applyNumberFormat="1" applyFont="1" applyFill="1" applyBorder="1" applyAlignment="1">
      <alignment horizontal="center" vertical="top" wrapText="1"/>
    </xf>
    <xf numFmtId="49" fontId="12" fillId="6" borderId="0" xfId="0" applyNumberFormat="1" applyFont="1" applyFill="1" applyAlignment="1">
      <alignment horizontal="center" vertical="top" wrapText="1"/>
    </xf>
    <xf numFmtId="49" fontId="12" fillId="18" borderId="0" xfId="0" applyNumberFormat="1" applyFont="1" applyFill="1" applyAlignment="1">
      <alignment horizontal="center" vertical="top" wrapText="1"/>
    </xf>
    <xf numFmtId="0" fontId="33" fillId="0" borderId="0" xfId="0" applyFont="1" applyAlignment="1">
      <alignment horizontal="left" vertical="center" readingOrder="1"/>
    </xf>
    <xf numFmtId="0" fontId="22" fillId="15" borderId="45" xfId="0" applyFont="1" applyFill="1" applyBorder="1" applyAlignment="1">
      <alignment horizontal="center" vertical="center" wrapText="1"/>
    </xf>
    <xf numFmtId="0" fontId="22" fillId="15" borderId="46" xfId="0" applyFont="1" applyFill="1" applyBorder="1" applyAlignment="1">
      <alignment horizontal="center" vertical="center" wrapText="1"/>
    </xf>
    <xf numFmtId="0" fontId="22" fillId="16" borderId="45" xfId="0" applyFont="1" applyFill="1" applyBorder="1" applyAlignment="1">
      <alignment horizontal="center" vertical="center" wrapText="1"/>
    </xf>
    <xf numFmtId="0" fontId="22" fillId="16" borderId="46" xfId="0" applyFont="1" applyFill="1" applyBorder="1" applyAlignment="1">
      <alignment horizontal="center" vertical="center" wrapText="1"/>
    </xf>
    <xf numFmtId="0" fontId="12" fillId="0" borderId="32" xfId="0" applyFont="1" applyBorder="1" applyAlignment="1">
      <alignment horizontal="left" wrapText="1"/>
    </xf>
    <xf numFmtId="0" fontId="20" fillId="12" borderId="0" xfId="0" applyFont="1" applyFill="1" applyAlignment="1">
      <alignment horizontal="center"/>
    </xf>
    <xf numFmtId="0" fontId="20" fillId="12" borderId="0" xfId="0" applyFont="1" applyFill="1" applyAlignment="1">
      <alignment horizontal="left"/>
    </xf>
    <xf numFmtId="0" fontId="12" fillId="0" borderId="32" xfId="0" applyFont="1" applyBorder="1" applyAlignment="1">
      <alignment horizontal="left" vertical="top" wrapText="1"/>
    </xf>
    <xf numFmtId="49" fontId="12" fillId="11" borderId="32" xfId="0" applyNumberFormat="1" applyFont="1" applyFill="1" applyBorder="1" applyAlignment="1" applyProtection="1">
      <alignment horizontal="left" wrapText="1"/>
      <protection locked="0"/>
    </xf>
    <xf numFmtId="0" fontId="5" fillId="0" borderId="23"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0" borderId="24"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6" fillId="11" borderId="30" xfId="0" applyFont="1" applyFill="1" applyBorder="1" applyAlignment="1" applyProtection="1">
      <alignment horizontal="left" vertical="center" wrapText="1"/>
      <protection locked="0"/>
    </xf>
    <xf numFmtId="0" fontId="6" fillId="11" borderId="31" xfId="0" applyFont="1" applyFill="1" applyBorder="1" applyAlignment="1" applyProtection="1">
      <alignment horizontal="left" vertical="center" wrapText="1"/>
      <protection locked="0"/>
    </xf>
    <xf numFmtId="0" fontId="5" fillId="6" borderId="23"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6" borderId="0" xfId="0" applyFont="1" applyFill="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6" borderId="24"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3" fillId="11" borderId="18" xfId="0" applyFont="1" applyFill="1" applyBorder="1" applyAlignment="1" applyProtection="1">
      <alignment horizontal="left" vertical="center" wrapText="1"/>
      <protection locked="0"/>
    </xf>
    <xf numFmtId="0" fontId="13" fillId="11" borderId="19" xfId="0" applyFont="1" applyFill="1" applyBorder="1" applyAlignment="1" applyProtection="1">
      <alignment horizontal="left" vertical="center" wrapText="1"/>
      <protection locked="0"/>
    </xf>
    <xf numFmtId="0" fontId="13" fillId="11" borderId="0" xfId="0" applyFont="1" applyFill="1" applyAlignment="1" applyProtection="1">
      <alignment horizontal="left" vertical="center" wrapText="1"/>
      <protection locked="0"/>
    </xf>
    <xf numFmtId="0" fontId="13" fillId="11" borderId="24" xfId="0" applyFont="1" applyFill="1" applyBorder="1" applyAlignment="1" applyProtection="1">
      <alignment horizontal="left" vertical="center" wrapText="1"/>
      <protection locked="0"/>
    </xf>
    <xf numFmtId="0" fontId="13" fillId="11" borderId="33" xfId="0" applyFont="1" applyFill="1" applyBorder="1" applyAlignment="1" applyProtection="1">
      <alignment horizontal="left" vertical="center" wrapText="1"/>
      <protection locked="0"/>
    </xf>
    <xf numFmtId="0" fontId="13" fillId="11" borderId="36" xfId="0" applyFont="1" applyFill="1" applyBorder="1" applyAlignment="1" applyProtection="1">
      <alignment horizontal="left" vertical="center" wrapText="1"/>
      <protection locked="0"/>
    </xf>
    <xf numFmtId="0" fontId="0" fillId="6" borderId="0" xfId="0" applyFill="1" applyAlignment="1" applyProtection="1">
      <alignment wrapText="1"/>
    </xf>
    <xf numFmtId="0" fontId="7" fillId="6" borderId="0" xfId="0" applyFont="1" applyFill="1" applyAlignment="1" applyProtection="1">
      <alignment horizontal="center" vertical="center" wrapText="1"/>
    </xf>
    <xf numFmtId="164" fontId="7" fillId="6" borderId="0" xfId="0" applyNumberFormat="1" applyFont="1" applyFill="1" applyAlignment="1" applyProtection="1">
      <alignment wrapText="1"/>
    </xf>
    <xf numFmtId="0" fontId="7" fillId="6" borderId="0" xfId="0" applyFont="1" applyFill="1" applyAlignment="1" applyProtection="1">
      <alignment wrapText="1"/>
    </xf>
    <xf numFmtId="2" fontId="7" fillId="6" borderId="0" xfId="0" applyNumberFormat="1" applyFont="1" applyFill="1" applyAlignment="1" applyProtection="1">
      <alignment wrapText="1"/>
    </xf>
    <xf numFmtId="0" fontId="0" fillId="0" borderId="0" xfId="0" applyAlignment="1" applyProtection="1">
      <alignment wrapText="1"/>
    </xf>
    <xf numFmtId="0" fontId="27" fillId="6" borderId="0" xfId="0" applyFont="1" applyFill="1" applyAlignment="1" applyProtection="1">
      <alignment wrapText="1"/>
    </xf>
    <xf numFmtId="0" fontId="28" fillId="6" borderId="0" xfId="0" applyFont="1" applyFill="1" applyAlignment="1" applyProtection="1">
      <alignment horizontal="center" vertical="center" wrapText="1"/>
    </xf>
    <xf numFmtId="164" fontId="28" fillId="6" borderId="0" xfId="0" applyNumberFormat="1" applyFont="1" applyFill="1" applyAlignment="1" applyProtection="1">
      <alignment wrapText="1"/>
    </xf>
    <xf numFmtId="0" fontId="28" fillId="6" borderId="0" xfId="0" applyFont="1" applyFill="1" applyAlignment="1" applyProtection="1">
      <alignment wrapText="1"/>
    </xf>
    <xf numFmtId="2" fontId="28" fillId="6" borderId="0" xfId="0" applyNumberFormat="1" applyFont="1" applyFill="1" applyAlignment="1" applyProtection="1">
      <alignment wrapText="1"/>
    </xf>
    <xf numFmtId="0" fontId="7" fillId="0" borderId="0" xfId="0" applyFont="1" applyAlignment="1" applyProtection="1">
      <alignment horizontal="center" vertical="center" wrapText="1"/>
    </xf>
    <xf numFmtId="164" fontId="7" fillId="0" borderId="0" xfId="0" applyNumberFormat="1" applyFont="1" applyAlignment="1" applyProtection="1">
      <alignment wrapText="1"/>
    </xf>
    <xf numFmtId="0" fontId="7" fillId="0" borderId="0" xfId="0" applyFont="1" applyAlignment="1" applyProtection="1">
      <alignment wrapText="1"/>
    </xf>
    <xf numFmtId="2" fontId="7" fillId="0" borderId="0" xfId="0" applyNumberFormat="1" applyFont="1" applyAlignment="1" applyProtection="1">
      <alignment wrapText="1"/>
    </xf>
    <xf numFmtId="0" fontId="12" fillId="6" borderId="0" xfId="0" applyFont="1" applyFill="1" applyAlignment="1" applyProtection="1">
      <alignment horizontal="center" vertical="center" wrapText="1"/>
    </xf>
    <xf numFmtId="164" fontId="12" fillId="6" borderId="0" xfId="0" applyNumberFormat="1" applyFont="1" applyFill="1" applyAlignment="1" applyProtection="1">
      <alignment wrapText="1"/>
    </xf>
    <xf numFmtId="0" fontId="12" fillId="6" borderId="0" xfId="0" applyFont="1" applyFill="1" applyAlignment="1" applyProtection="1">
      <alignment wrapText="1"/>
    </xf>
    <xf numFmtId="2" fontId="12" fillId="6" borderId="0" xfId="0" applyNumberFormat="1" applyFont="1" applyFill="1" applyAlignment="1" applyProtection="1">
      <alignment wrapText="1"/>
    </xf>
    <xf numFmtId="0" fontId="12" fillId="0" borderId="0" xfId="0" applyFont="1" applyAlignment="1" applyProtection="1">
      <alignment wrapText="1"/>
    </xf>
    <xf numFmtId="0" fontId="12" fillId="0" borderId="35" xfId="0" applyFont="1" applyBorder="1" applyAlignment="1" applyProtection="1">
      <alignment wrapText="1"/>
    </xf>
    <xf numFmtId="0" fontId="12" fillId="0" borderId="23" xfId="0" applyFont="1" applyBorder="1" applyAlignment="1" applyProtection="1">
      <alignment wrapText="1"/>
    </xf>
    <xf numFmtId="0" fontId="12" fillId="0" borderId="17" xfId="0" applyFont="1" applyBorder="1" applyAlignment="1" applyProtection="1">
      <alignment wrapText="1"/>
    </xf>
    <xf numFmtId="0" fontId="11" fillId="5" borderId="17" xfId="0" applyFont="1" applyFill="1" applyBorder="1" applyAlignment="1" applyProtection="1">
      <alignment horizontal="left" vertical="top" wrapText="1"/>
    </xf>
    <xf numFmtId="0" fontId="11" fillId="5" borderId="18" xfId="0" applyFont="1" applyFill="1" applyBorder="1" applyAlignment="1" applyProtection="1">
      <alignment horizontal="left" vertical="top" wrapText="1"/>
    </xf>
    <xf numFmtId="0" fontId="11" fillId="5" borderId="19" xfId="0" applyFont="1" applyFill="1" applyBorder="1" applyAlignment="1" applyProtection="1">
      <alignment horizontal="left" vertical="top" wrapText="1"/>
    </xf>
    <xf numFmtId="0" fontId="12" fillId="5" borderId="35" xfId="0" applyFont="1" applyFill="1" applyBorder="1" applyAlignment="1" applyProtection="1">
      <alignment horizontal="left" vertical="top" wrapText="1"/>
    </xf>
    <xf numFmtId="0" fontId="11" fillId="5" borderId="33" xfId="0" applyFont="1" applyFill="1" applyBorder="1" applyAlignment="1" applyProtection="1">
      <alignment horizontal="left" vertical="top" wrapText="1"/>
    </xf>
    <xf numFmtId="0" fontId="11" fillId="5" borderId="36" xfId="0" applyFont="1" applyFill="1" applyBorder="1" applyAlignment="1" applyProtection="1">
      <alignment horizontal="left" vertical="top" wrapText="1"/>
    </xf>
    <xf numFmtId="0" fontId="10" fillId="6" borderId="0" xfId="0" applyFont="1" applyFill="1" applyAlignment="1" applyProtection="1">
      <alignment horizontal="center" vertical="center" wrapText="1"/>
    </xf>
    <xf numFmtId="164" fontId="10" fillId="6" borderId="0" xfId="0" applyNumberFormat="1" applyFont="1" applyFill="1" applyAlignment="1" applyProtection="1">
      <alignment horizontal="center" vertical="center" wrapText="1"/>
    </xf>
    <xf numFmtId="0" fontId="17" fillId="6" borderId="0" xfId="0" applyFont="1" applyFill="1" applyAlignment="1" applyProtection="1">
      <alignment wrapText="1"/>
    </xf>
    <xf numFmtId="0" fontId="1" fillId="0" borderId="58" xfId="0" applyFont="1" applyBorder="1" applyAlignment="1" applyProtection="1">
      <alignment horizontal="left" vertical="center" wrapText="1"/>
    </xf>
    <xf numFmtId="0" fontId="17" fillId="13" borderId="0" xfId="0" applyFont="1" applyFill="1" applyAlignment="1" applyProtection="1">
      <alignment wrapText="1"/>
    </xf>
    <xf numFmtId="0" fontId="3" fillId="5" borderId="27"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0" fontId="3" fillId="5" borderId="28" xfId="0" applyFont="1" applyFill="1" applyBorder="1" applyAlignment="1" applyProtection="1">
      <alignment horizontal="center" vertical="center" wrapText="1"/>
    </xf>
    <xf numFmtId="0" fontId="3" fillId="5" borderId="20"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1" fillId="0" borderId="57" xfId="0" applyFont="1" applyBorder="1" applyAlignment="1" applyProtection="1">
      <alignment wrapText="1"/>
    </xf>
    <xf numFmtId="164" fontId="2" fillId="6" borderId="34" xfId="0" applyNumberFormat="1" applyFont="1" applyFill="1" applyBorder="1" applyAlignment="1" applyProtection="1">
      <alignment horizontal="center" vertical="center" wrapText="1"/>
    </xf>
    <xf numFmtId="0" fontId="7" fillId="0" borderId="19" xfId="0" applyFont="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6" borderId="18" xfId="0" applyFont="1" applyFill="1" applyBorder="1" applyAlignment="1" applyProtection="1">
      <alignment horizontal="center" vertical="center" wrapText="1"/>
    </xf>
    <xf numFmtId="0" fontId="1" fillId="4" borderId="19" xfId="0" applyFont="1" applyFill="1" applyBorder="1" applyAlignment="1" applyProtection="1">
      <alignment horizontal="center" vertical="center" wrapText="1"/>
    </xf>
    <xf numFmtId="0" fontId="2" fillId="7" borderId="6" xfId="0" applyFont="1" applyFill="1" applyBorder="1" applyAlignment="1" applyProtection="1">
      <alignment horizontal="center" vertical="center" wrapText="1"/>
    </xf>
    <xf numFmtId="0" fontId="2" fillId="7" borderId="0" xfId="0" applyFont="1" applyFill="1" applyAlignment="1" applyProtection="1">
      <alignment horizontal="center" vertical="center" wrapText="1"/>
    </xf>
    <xf numFmtId="0" fontId="2" fillId="7" borderId="7" xfId="0" applyFont="1" applyFill="1" applyBorder="1" applyAlignment="1" applyProtection="1">
      <alignment horizontal="center" vertical="center" wrapText="1"/>
    </xf>
    <xf numFmtId="0" fontId="9" fillId="7" borderId="0" xfId="0" applyFont="1" applyFill="1" applyAlignment="1" applyProtection="1">
      <alignment horizontal="center" vertical="center" wrapText="1"/>
    </xf>
    <xf numFmtId="164" fontId="2" fillId="7" borderId="0" xfId="0" applyNumberFormat="1" applyFont="1" applyFill="1" applyAlignment="1" applyProtection="1">
      <alignment horizontal="center" vertical="center" wrapText="1"/>
    </xf>
    <xf numFmtId="0" fontId="2" fillId="7" borderId="0" xfId="0" applyFont="1" applyFill="1" applyAlignment="1" applyProtection="1">
      <alignment horizontal="center" vertical="center" wrapText="1"/>
    </xf>
    <xf numFmtId="2" fontId="2" fillId="7" borderId="0" xfId="0" applyNumberFormat="1" applyFont="1" applyFill="1" applyAlignment="1" applyProtection="1">
      <alignment horizontal="center" vertical="center" wrapText="1"/>
    </xf>
    <xf numFmtId="164" fontId="2" fillId="6" borderId="41" xfId="0" applyNumberFormat="1" applyFont="1" applyFill="1" applyBorder="1" applyAlignment="1" applyProtection="1">
      <alignment horizontal="center" vertical="center" wrapText="1"/>
    </xf>
    <xf numFmtId="0" fontId="1" fillId="0" borderId="57" xfId="0" applyFont="1" applyBorder="1" applyAlignment="1" applyProtection="1">
      <alignment horizontal="left" vertical="center" wrapText="1"/>
    </xf>
    <xf numFmtId="0" fontId="2" fillId="7" borderId="29" xfId="0" applyFont="1" applyFill="1" applyBorder="1" applyAlignment="1" applyProtection="1">
      <alignment horizontal="center" vertical="center" wrapText="1"/>
    </xf>
    <xf numFmtId="0" fontId="2" fillId="7" borderId="30" xfId="0" applyFont="1" applyFill="1" applyBorder="1" applyAlignment="1" applyProtection="1">
      <alignment horizontal="center" vertical="center" wrapText="1"/>
    </xf>
    <xf numFmtId="0" fontId="2" fillId="7" borderId="31" xfId="0" applyFont="1" applyFill="1" applyBorder="1" applyAlignment="1" applyProtection="1">
      <alignment horizontal="center" vertical="center" wrapText="1"/>
    </xf>
    <xf numFmtId="0" fontId="1" fillId="0" borderId="57" xfId="0" applyFont="1" applyBorder="1" applyAlignment="1" applyProtection="1">
      <alignment horizontal="left" wrapText="1"/>
    </xf>
    <xf numFmtId="0" fontId="2" fillId="8" borderId="29" xfId="0" applyFont="1" applyFill="1" applyBorder="1" applyAlignment="1" applyProtection="1">
      <alignment horizontal="center" vertical="center" wrapText="1"/>
    </xf>
    <xf numFmtId="0" fontId="2" fillId="8" borderId="30" xfId="0" applyFont="1" applyFill="1" applyBorder="1" applyAlignment="1" applyProtection="1">
      <alignment horizontal="center" vertical="center" wrapText="1"/>
    </xf>
    <xf numFmtId="0" fontId="2" fillId="8" borderId="31" xfId="0" applyFont="1" applyFill="1" applyBorder="1" applyAlignment="1" applyProtection="1">
      <alignment horizontal="center" vertical="center" wrapText="1"/>
    </xf>
    <xf numFmtId="0" fontId="2" fillId="2" borderId="0" xfId="0" applyFont="1" applyFill="1" applyAlignment="1" applyProtection="1">
      <alignment horizontal="center" vertical="center" wrapText="1"/>
    </xf>
    <xf numFmtId="164" fontId="2" fillId="2" borderId="0" xfId="0" applyNumberFormat="1" applyFont="1" applyFill="1" applyAlignment="1" applyProtection="1">
      <alignment horizontal="center" vertical="center" wrapText="1"/>
    </xf>
    <xf numFmtId="2" fontId="2" fillId="2" borderId="0" xfId="0" applyNumberFormat="1" applyFont="1" applyFill="1" applyAlignment="1" applyProtection="1">
      <alignment horizontal="center" vertical="center" wrapText="1"/>
    </xf>
    <xf numFmtId="0" fontId="2" fillId="7" borderId="35" xfId="0" applyFont="1" applyFill="1" applyBorder="1" applyAlignment="1" applyProtection="1">
      <alignment horizontal="center" vertical="center" wrapText="1"/>
    </xf>
    <xf numFmtId="0" fontId="2" fillId="7" borderId="33" xfId="0" applyFont="1" applyFill="1" applyBorder="1" applyAlignment="1" applyProtection="1">
      <alignment horizontal="center" vertical="center" wrapText="1"/>
    </xf>
    <xf numFmtId="0" fontId="2" fillId="7" borderId="36" xfId="0" applyFont="1" applyFill="1" applyBorder="1" applyAlignment="1" applyProtection="1">
      <alignment horizontal="center" vertical="center" wrapText="1"/>
    </xf>
    <xf numFmtId="0" fontId="1" fillId="0" borderId="17" xfId="0" applyFont="1" applyBorder="1" applyAlignment="1" applyProtection="1">
      <alignment vertical="center" wrapText="1"/>
    </xf>
    <xf numFmtId="0" fontId="18" fillId="12" borderId="29" xfId="0" applyFont="1" applyFill="1" applyBorder="1" applyAlignment="1" applyProtection="1">
      <alignment horizontal="center" vertical="center" wrapText="1"/>
    </xf>
    <xf numFmtId="0" fontId="18" fillId="12" borderId="30" xfId="0" applyFont="1" applyFill="1" applyBorder="1" applyAlignment="1" applyProtection="1">
      <alignment horizontal="center" vertical="center" wrapText="1"/>
    </xf>
    <xf numFmtId="0" fontId="18" fillId="12" borderId="31" xfId="0" applyFont="1" applyFill="1" applyBorder="1" applyAlignment="1" applyProtection="1">
      <alignment horizontal="center" vertical="center" wrapText="1"/>
    </xf>
    <xf numFmtId="0" fontId="9" fillId="7" borderId="0" xfId="0" applyFont="1" applyFill="1" applyAlignment="1" applyProtection="1">
      <alignment wrapText="1"/>
    </xf>
    <xf numFmtId="0" fontId="1" fillId="0" borderId="17" xfId="0" applyFont="1" applyBorder="1" applyAlignment="1" applyProtection="1">
      <alignment horizontal="left" vertical="center" wrapText="1"/>
    </xf>
    <xf numFmtId="0" fontId="2" fillId="12" borderId="0" xfId="0" applyFont="1" applyFill="1" applyAlignment="1" applyProtection="1">
      <alignment horizontal="center" vertical="center" wrapText="1"/>
    </xf>
    <xf numFmtId="164" fontId="2" fillId="12" borderId="0" xfId="0" applyNumberFormat="1" applyFont="1" applyFill="1" applyAlignment="1" applyProtection="1">
      <alignment horizontal="center" vertical="center" wrapText="1"/>
    </xf>
    <xf numFmtId="2" fontId="2" fillId="12" borderId="0" xfId="0" applyNumberFormat="1" applyFont="1" applyFill="1" applyAlignment="1" applyProtection="1">
      <alignment horizontal="center" vertical="center" wrapText="1"/>
    </xf>
    <xf numFmtId="0" fontId="7" fillId="0" borderId="24" xfId="0" applyFont="1" applyBorder="1" applyAlignment="1" applyProtection="1">
      <alignment horizontal="center" vertical="center" wrapText="1"/>
    </xf>
    <xf numFmtId="0" fontId="17" fillId="14" borderId="0" xfId="0" applyFont="1" applyFill="1" applyAlignment="1" applyProtection="1">
      <alignment wrapText="1"/>
    </xf>
    <xf numFmtId="0" fontId="3" fillId="5" borderId="25" xfId="0" applyFont="1" applyFill="1" applyBorder="1" applyAlignment="1" applyProtection="1">
      <alignment horizontal="center" vertical="center" wrapText="1"/>
    </xf>
    <xf numFmtId="0" fontId="24" fillId="5" borderId="11" xfId="0" applyFont="1" applyFill="1" applyBorder="1" applyAlignment="1" applyProtection="1">
      <alignment horizontal="center" vertical="center" wrapText="1"/>
    </xf>
    <xf numFmtId="0" fontId="3" fillId="5" borderId="26" xfId="0" applyFont="1" applyFill="1" applyBorder="1" applyAlignment="1" applyProtection="1">
      <alignment horizontal="center" vertical="center" wrapText="1"/>
    </xf>
    <xf numFmtId="2" fontId="10" fillId="6" borderId="0" xfId="0" applyNumberFormat="1" applyFont="1" applyFill="1" applyAlignment="1" applyProtection="1">
      <alignment wrapText="1"/>
    </xf>
    <xf numFmtId="0" fontId="5" fillId="6" borderId="0" xfId="0" applyFont="1" applyFill="1" applyAlignment="1" applyProtection="1">
      <alignment wrapText="1"/>
    </xf>
    <xf numFmtId="0" fontId="24" fillId="5" borderId="20" xfId="0" applyFont="1" applyFill="1" applyBorder="1" applyAlignment="1" applyProtection="1">
      <alignment horizontal="center" vertical="center" wrapText="1"/>
    </xf>
    <xf numFmtId="0" fontId="24" fillId="5" borderId="21" xfId="0" applyFont="1" applyFill="1" applyBorder="1" applyAlignment="1" applyProtection="1">
      <alignment horizontal="center" vertical="center" wrapText="1"/>
    </xf>
    <xf numFmtId="0" fontId="24" fillId="5" borderId="22" xfId="0" applyFont="1" applyFill="1" applyBorder="1" applyAlignment="1" applyProtection="1">
      <alignment horizontal="center" vertical="center" wrapText="1"/>
    </xf>
    <xf numFmtId="0" fontId="10" fillId="6" borderId="0" xfId="0" applyFont="1" applyFill="1" applyAlignment="1" applyProtection="1">
      <alignment wrapText="1"/>
    </xf>
    <xf numFmtId="0" fontId="0" fillId="6" borderId="4" xfId="0" applyFill="1" applyBorder="1" applyAlignment="1" applyProtection="1">
      <alignment horizontal="left" wrapText="1"/>
    </xf>
    <xf numFmtId="0" fontId="18" fillId="12" borderId="17" xfId="0" applyFont="1" applyFill="1" applyBorder="1" applyAlignment="1" applyProtection="1">
      <alignment horizontal="center" vertical="center" wrapText="1"/>
    </xf>
    <xf numFmtId="0" fontId="18" fillId="12" borderId="18" xfId="0" applyFont="1" applyFill="1" applyBorder="1" applyAlignment="1" applyProtection="1">
      <alignment horizontal="center" vertical="center" wrapText="1"/>
    </xf>
    <xf numFmtId="0" fontId="18" fillId="12" borderId="19" xfId="0" applyFont="1" applyFill="1" applyBorder="1" applyAlignment="1" applyProtection="1">
      <alignment horizontal="center" vertical="center" wrapText="1"/>
    </xf>
    <xf numFmtId="0" fontId="12" fillId="0" borderId="32" xfId="0" applyFont="1" applyBorder="1" applyAlignment="1" applyProtection="1">
      <alignment wrapText="1"/>
    </xf>
    <xf numFmtId="0" fontId="15" fillId="12" borderId="0" xfId="0" applyFont="1" applyFill="1" applyAlignment="1" applyProtection="1">
      <alignment horizontal="center" wrapText="1"/>
    </xf>
    <xf numFmtId="2" fontId="7" fillId="12" borderId="0" xfId="0" applyNumberFormat="1" applyFont="1" applyFill="1" applyAlignment="1" applyProtection="1">
      <alignment wrapText="1"/>
    </xf>
    <xf numFmtId="0" fontId="11" fillId="6" borderId="0" xfId="0" applyFont="1" applyFill="1" applyAlignment="1" applyProtection="1">
      <alignment horizontal="center"/>
    </xf>
    <xf numFmtId="0" fontId="17" fillId="0" borderId="0" xfId="0" applyFont="1" applyAlignment="1" applyProtection="1">
      <alignment wrapText="1"/>
    </xf>
    <xf numFmtId="0" fontId="12" fillId="0" borderId="0" xfId="0" applyFont="1" applyAlignment="1" applyProtection="1">
      <alignment horizontal="center" vertical="center" wrapText="1"/>
    </xf>
    <xf numFmtId="164" fontId="12" fillId="0" borderId="0" xfId="0" applyNumberFormat="1" applyFont="1" applyAlignment="1" applyProtection="1">
      <alignment wrapText="1"/>
    </xf>
    <xf numFmtId="2" fontId="12" fillId="0" borderId="0" xfId="0" applyNumberFormat="1" applyFont="1" applyAlignment="1" applyProtection="1">
      <alignment wrapText="1"/>
    </xf>
    <xf numFmtId="0" fontId="1" fillId="6" borderId="0" xfId="0" applyFont="1" applyFill="1" applyAlignment="1" applyProtection="1">
      <alignment horizontal="center" vertical="center" wrapText="1"/>
    </xf>
    <xf numFmtId="164" fontId="1" fillId="6" borderId="0" xfId="0" applyNumberFormat="1" applyFont="1" applyFill="1" applyAlignment="1" applyProtection="1">
      <alignment horizontal="center" vertical="center" wrapText="1"/>
    </xf>
    <xf numFmtId="0" fontId="1" fillId="0" borderId="58" xfId="0" applyFont="1" applyBorder="1" applyAlignment="1" applyProtection="1">
      <alignment vertical="center" wrapText="1"/>
    </xf>
    <xf numFmtId="0" fontId="3" fillId="5" borderId="13"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59" xfId="0" applyFont="1" applyFill="1" applyBorder="1" applyAlignment="1" applyProtection="1">
      <alignment horizontal="center" vertical="center" wrapText="1"/>
    </xf>
    <xf numFmtId="0" fontId="3" fillId="5" borderId="60" xfId="0" applyFont="1" applyFill="1" applyBorder="1" applyAlignment="1" applyProtection="1">
      <alignment horizontal="center" vertical="center" wrapText="1"/>
    </xf>
    <xf numFmtId="0" fontId="3" fillId="5" borderId="61" xfId="0" applyFont="1" applyFill="1" applyBorder="1" applyAlignment="1" applyProtection="1">
      <alignment horizontal="center" vertical="center" wrapText="1"/>
    </xf>
    <xf numFmtId="164" fontId="2" fillId="6" borderId="57" xfId="0" applyNumberFormat="1" applyFont="1" applyFill="1" applyBorder="1" applyAlignment="1" applyProtection="1">
      <alignment horizontal="center" vertical="center" wrapText="1"/>
    </xf>
    <xf numFmtId="0" fontId="19" fillId="0" borderId="19" xfId="0" applyFont="1" applyBorder="1" applyAlignment="1" applyProtection="1">
      <alignment horizontal="center" wrapText="1"/>
    </xf>
    <xf numFmtId="0" fontId="1" fillId="3" borderId="3" xfId="0" applyFont="1" applyFill="1" applyBorder="1" applyAlignment="1" applyProtection="1">
      <alignment horizontal="center" vertical="center" wrapText="1"/>
    </xf>
    <xf numFmtId="0" fontId="1" fillId="6" borderId="4" xfId="0" applyFont="1" applyFill="1" applyBorder="1" applyAlignment="1" applyProtection="1">
      <alignment horizontal="center" vertical="center" wrapText="1"/>
    </xf>
    <xf numFmtId="0" fontId="1" fillId="4" borderId="5" xfId="0" applyFont="1" applyFill="1" applyBorder="1" applyAlignment="1" applyProtection="1">
      <alignment horizontal="center" vertical="center" wrapText="1"/>
    </xf>
    <xf numFmtId="164" fontId="1" fillId="0" borderId="0" xfId="0" applyNumberFormat="1" applyFont="1" applyAlignment="1" applyProtection="1">
      <alignment horizontal="center" vertical="center" wrapText="1"/>
    </xf>
    <xf numFmtId="0" fontId="1" fillId="0" borderId="0" xfId="0" applyFont="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16" xfId="0" applyFont="1" applyBorder="1" applyAlignment="1" applyProtection="1">
      <alignment horizontal="center" vertical="center" wrapText="1"/>
    </xf>
    <xf numFmtId="0" fontId="2" fillId="7" borderId="8" xfId="0" applyFont="1" applyFill="1" applyBorder="1" applyAlignment="1" applyProtection="1">
      <alignment horizontal="center" vertical="center" wrapText="1"/>
    </xf>
    <xf numFmtId="0" fontId="2" fillId="7" borderId="1" xfId="0" applyFont="1" applyFill="1" applyBorder="1" applyAlignment="1" applyProtection="1">
      <alignment horizontal="center" vertical="center" wrapText="1"/>
    </xf>
    <xf numFmtId="0" fontId="2" fillId="7" borderId="10" xfId="0" applyFont="1" applyFill="1" applyBorder="1" applyAlignment="1" applyProtection="1">
      <alignment horizontal="center" vertical="center" wrapText="1"/>
    </xf>
    <xf numFmtId="0" fontId="11" fillId="7" borderId="0" xfId="0" applyFont="1" applyFill="1" applyAlignment="1" applyProtection="1">
      <alignment horizontal="center" vertical="center" wrapText="1"/>
    </xf>
    <xf numFmtId="164" fontId="8" fillId="7" borderId="0" xfId="0" applyNumberFormat="1" applyFont="1" applyFill="1" applyAlignment="1" applyProtection="1">
      <alignment horizontal="center" vertical="center" wrapText="1"/>
    </xf>
    <xf numFmtId="0" fontId="8" fillId="7" borderId="0" xfId="0" applyFont="1" applyFill="1" applyAlignment="1" applyProtection="1">
      <alignment horizontal="center" vertical="center" wrapText="1"/>
    </xf>
    <xf numFmtId="2" fontId="8" fillId="7" borderId="0" xfId="0" applyNumberFormat="1" applyFont="1" applyFill="1" applyAlignment="1" applyProtection="1">
      <alignment horizontal="center" vertical="center" wrapText="1"/>
    </xf>
    <xf numFmtId="164" fontId="17" fillId="0" borderId="19" xfId="0" applyNumberFormat="1" applyFont="1" applyBorder="1" applyAlignment="1" applyProtection="1">
      <alignment wrapText="1"/>
    </xf>
    <xf numFmtId="0" fontId="18" fillId="12" borderId="8" xfId="0" applyFont="1" applyFill="1" applyBorder="1" applyAlignment="1" applyProtection="1">
      <alignment horizontal="center" vertical="center" wrapText="1"/>
    </xf>
    <xf numFmtId="0" fontId="18" fillId="12" borderId="1" xfId="0" applyFont="1" applyFill="1" applyBorder="1" applyAlignment="1" applyProtection="1">
      <alignment horizontal="center" vertical="center" wrapText="1"/>
    </xf>
    <xf numFmtId="0" fontId="18" fillId="12" borderId="10" xfId="0" applyFont="1" applyFill="1" applyBorder="1" applyAlignment="1" applyProtection="1">
      <alignment horizontal="center" vertical="center" wrapText="1"/>
    </xf>
    <xf numFmtId="0" fontId="8" fillId="2" borderId="0" xfId="0" applyFont="1" applyFill="1" applyAlignment="1" applyProtection="1">
      <alignment horizontal="center" vertical="center" wrapText="1"/>
    </xf>
    <xf numFmtId="164" fontId="8" fillId="2" borderId="0" xfId="0" applyNumberFormat="1" applyFont="1" applyFill="1" applyAlignment="1" applyProtection="1">
      <alignment horizontal="center" vertical="center" wrapText="1"/>
    </xf>
    <xf numFmtId="2" fontId="8" fillId="2" borderId="0" xfId="0" applyNumberFormat="1" applyFont="1" applyFill="1" applyAlignment="1" applyProtection="1">
      <alignment horizontal="center" vertical="center" wrapText="1"/>
    </xf>
    <xf numFmtId="0" fontId="1" fillId="0" borderId="35" xfId="0" applyFont="1" applyBorder="1" applyAlignment="1" applyProtection="1">
      <alignment vertical="center" wrapText="1"/>
    </xf>
    <xf numFmtId="0" fontId="1" fillId="0" borderId="17" xfId="0" applyFont="1" applyBorder="1" applyAlignment="1" applyProtection="1">
      <alignment wrapText="1"/>
    </xf>
    <xf numFmtId="0" fontId="2" fillId="7" borderId="49" xfId="0" applyFont="1" applyFill="1" applyBorder="1" applyAlignment="1" applyProtection="1">
      <alignment horizontal="center" vertical="center" wrapText="1"/>
    </xf>
    <xf numFmtId="0" fontId="2" fillId="7" borderId="9" xfId="0" applyFont="1" applyFill="1" applyBorder="1" applyAlignment="1" applyProtection="1">
      <alignment horizontal="center" vertical="center" wrapText="1"/>
    </xf>
    <xf numFmtId="0" fontId="2" fillId="7" borderId="50" xfId="0" applyFont="1" applyFill="1" applyBorder="1" applyAlignment="1" applyProtection="1">
      <alignment horizontal="center" vertical="center" wrapText="1"/>
    </xf>
    <xf numFmtId="0" fontId="3" fillId="5" borderId="62" xfId="0" applyFont="1" applyFill="1" applyBorder="1" applyAlignment="1" applyProtection="1">
      <alignment horizontal="center" vertical="center" wrapText="1"/>
    </xf>
    <xf numFmtId="0" fontId="3" fillId="5" borderId="63" xfId="0" applyFont="1" applyFill="1" applyBorder="1" applyAlignment="1" applyProtection="1">
      <alignment horizontal="center" vertical="center" wrapText="1"/>
    </xf>
    <xf numFmtId="164" fontId="2" fillId="6" borderId="19" xfId="0" applyNumberFormat="1" applyFont="1" applyFill="1" applyBorder="1" applyAlignment="1" applyProtection="1">
      <alignment horizontal="center" vertical="center" wrapText="1"/>
    </xf>
    <xf numFmtId="0" fontId="17" fillId="0" borderId="19" xfId="0" applyFont="1" applyBorder="1" applyAlignment="1" applyProtection="1">
      <alignment wrapText="1"/>
    </xf>
    <xf numFmtId="0" fontId="1" fillId="3" borderId="43" xfId="0" applyFont="1" applyFill="1" applyBorder="1" applyAlignment="1" applyProtection="1">
      <alignment horizontal="center" vertical="center" wrapText="1"/>
    </xf>
    <xf numFmtId="0" fontId="1" fillId="4" borderId="44" xfId="0" applyFont="1" applyFill="1" applyBorder="1" applyAlignment="1" applyProtection="1">
      <alignment horizontal="center" vertical="center" wrapText="1"/>
    </xf>
    <xf numFmtId="0" fontId="18" fillId="12" borderId="51" xfId="0" applyFont="1" applyFill="1" applyBorder="1" applyAlignment="1" applyProtection="1">
      <alignment horizontal="center" vertical="center" wrapText="1"/>
    </xf>
    <xf numFmtId="0" fontId="18" fillId="12" borderId="52" xfId="0" applyFont="1" applyFill="1" applyBorder="1" applyAlignment="1" applyProtection="1">
      <alignment horizontal="center" vertical="center" wrapText="1"/>
    </xf>
    <xf numFmtId="0" fontId="18" fillId="12" borderId="53" xfId="0" applyFont="1" applyFill="1" applyBorder="1" applyAlignment="1" applyProtection="1">
      <alignment horizontal="center" vertical="center" wrapText="1"/>
    </xf>
    <xf numFmtId="0" fontId="2" fillId="7" borderId="54" xfId="0" applyFont="1" applyFill="1" applyBorder="1" applyAlignment="1" applyProtection="1">
      <alignment horizontal="center" vertical="center" wrapText="1"/>
    </xf>
    <xf numFmtId="0" fontId="2" fillId="7" borderId="55" xfId="0" applyFont="1" applyFill="1" applyBorder="1" applyAlignment="1" applyProtection="1">
      <alignment horizontal="center" vertical="center" wrapText="1"/>
    </xf>
    <xf numFmtId="0" fontId="2" fillId="7" borderId="56" xfId="0" applyFont="1" applyFill="1" applyBorder="1" applyAlignment="1" applyProtection="1">
      <alignment horizontal="center" vertical="center" wrapText="1"/>
    </xf>
    <xf numFmtId="0" fontId="11" fillId="7" borderId="0" xfId="0" applyFont="1" applyFill="1" applyAlignment="1" applyProtection="1">
      <alignment wrapText="1"/>
    </xf>
    <xf numFmtId="0" fontId="3" fillId="5" borderId="11" xfId="0" applyFont="1" applyFill="1" applyBorder="1" applyAlignment="1" applyProtection="1">
      <alignment horizontal="center" vertical="center" wrapText="1"/>
    </xf>
    <xf numFmtId="0" fontId="18" fillId="12" borderId="3" xfId="0" applyFont="1" applyFill="1" applyBorder="1" applyAlignment="1" applyProtection="1">
      <alignment horizontal="center" vertical="center" wrapText="1"/>
    </xf>
    <xf numFmtId="0" fontId="18" fillId="12" borderId="4" xfId="0" applyFont="1" applyFill="1" applyBorder="1" applyAlignment="1" applyProtection="1">
      <alignment horizontal="center" vertical="center" wrapText="1"/>
    </xf>
    <xf numFmtId="0" fontId="18" fillId="12" borderId="5" xfId="0"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xf>
    <xf numFmtId="0" fontId="2" fillId="7" borderId="4"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wrapText="1"/>
    </xf>
    <xf numFmtId="0" fontId="17" fillId="0" borderId="32" xfId="0" applyFont="1" applyBorder="1" applyAlignment="1" applyProtection="1">
      <alignment wrapText="1"/>
    </xf>
    <xf numFmtId="0" fontId="12" fillId="10" borderId="24" xfId="0" applyFont="1" applyFill="1" applyBorder="1" applyAlignment="1" applyProtection="1">
      <alignment horizontal="left"/>
      <protection locked="0"/>
    </xf>
    <xf numFmtId="0" fontId="12" fillId="10" borderId="33" xfId="0" applyFont="1" applyFill="1" applyBorder="1" applyProtection="1">
      <protection locked="0"/>
    </xf>
    <xf numFmtId="0" fontId="2" fillId="10" borderId="35" xfId="0" applyFont="1" applyFill="1" applyBorder="1" applyAlignment="1" applyProtection="1">
      <alignment horizontal="center" vertical="top"/>
      <protection locked="0"/>
    </xf>
    <xf numFmtId="0" fontId="2" fillId="10" borderId="33" xfId="0" applyFont="1" applyFill="1" applyBorder="1" applyAlignment="1" applyProtection="1">
      <alignment horizontal="center" vertical="top"/>
      <protection locked="0"/>
    </xf>
    <xf numFmtId="0" fontId="2" fillId="10" borderId="36" xfId="0" applyFont="1" applyFill="1" applyBorder="1" applyAlignment="1" applyProtection="1">
      <alignment horizontal="center" vertical="top"/>
      <protection locked="0"/>
    </xf>
    <xf numFmtId="0" fontId="10" fillId="6" borderId="23"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6" borderId="0" xfId="0" applyFont="1" applyFill="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6" borderId="24"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23"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24"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6" borderId="0" xfId="0" applyFont="1" applyFill="1" applyProtection="1"/>
    <xf numFmtId="0" fontId="10" fillId="6" borderId="40" xfId="0" applyFont="1" applyFill="1" applyBorder="1" applyProtection="1"/>
    <xf numFmtId="0" fontId="2" fillId="6" borderId="41" xfId="0" applyFont="1" applyFill="1" applyBorder="1" applyAlignment="1" applyProtection="1">
      <alignment horizontal="center"/>
    </xf>
    <xf numFmtId="0" fontId="10" fillId="6" borderId="42" xfId="0" applyFont="1" applyFill="1" applyBorder="1" applyProtection="1"/>
    <xf numFmtId="0" fontId="7" fillId="6" borderId="0" xfId="0" applyFont="1" applyFill="1" applyAlignment="1" applyProtection="1">
      <alignment horizontal="center" vertical="center"/>
    </xf>
    <xf numFmtId="164" fontId="7" fillId="6" borderId="0" xfId="0" applyNumberFormat="1" applyFont="1" applyFill="1" applyProtection="1"/>
    <xf numFmtId="2" fontId="7" fillId="6" borderId="0" xfId="0" applyNumberFormat="1" applyFont="1" applyFill="1" applyProtection="1"/>
    <xf numFmtId="0" fontId="7" fillId="0" borderId="0" xfId="0" applyFont="1" applyProtection="1"/>
    <xf numFmtId="0" fontId="1" fillId="3" borderId="23" xfId="0" applyFont="1" applyFill="1" applyBorder="1" applyAlignment="1" applyProtection="1">
      <alignment horizontal="center" vertical="center" wrapText="1"/>
    </xf>
    <xf numFmtId="0" fontId="1" fillId="6" borderId="0" xfId="0" applyFont="1" applyFill="1" applyAlignment="1" applyProtection="1">
      <alignment horizontal="center" vertical="center" wrapText="1"/>
    </xf>
    <xf numFmtId="0" fontId="1" fillId="4" borderId="24" xfId="0" applyFont="1" applyFill="1" applyBorder="1" applyAlignment="1" applyProtection="1">
      <alignment horizontal="center" vertical="center" wrapText="1"/>
    </xf>
    <xf numFmtId="0" fontId="10" fillId="6" borderId="0" xfId="0" applyFont="1" applyFill="1" applyProtection="1"/>
    <xf numFmtId="0" fontId="2" fillId="7" borderId="17" xfId="0" applyFont="1" applyFill="1" applyBorder="1" applyAlignment="1" applyProtection="1">
      <alignment horizontal="center" vertical="center" wrapText="1"/>
    </xf>
    <xf numFmtId="0" fontId="2" fillId="7" borderId="18" xfId="0" applyFont="1" applyFill="1" applyBorder="1" applyAlignment="1" applyProtection="1">
      <alignment horizontal="center" vertical="center" wrapText="1"/>
    </xf>
    <xf numFmtId="0" fontId="2" fillId="7" borderId="19" xfId="0" applyFont="1" applyFill="1" applyBorder="1" applyAlignment="1" applyProtection="1">
      <alignment horizontal="center" vertical="center" wrapText="1"/>
    </xf>
    <xf numFmtId="0" fontId="9" fillId="6" borderId="0" xfId="0" applyFont="1" applyFill="1" applyAlignment="1" applyProtection="1">
      <alignment horizontal="center" vertical="center"/>
    </xf>
    <xf numFmtId="164" fontId="2" fillId="6" borderId="0" xfId="0" applyNumberFormat="1" applyFont="1" applyFill="1" applyAlignment="1" applyProtection="1">
      <alignment horizontal="center" vertical="center" wrapText="1"/>
    </xf>
    <xf numFmtId="0" fontId="2" fillId="6" borderId="0" xfId="0" applyFont="1" applyFill="1" applyAlignment="1" applyProtection="1">
      <alignment horizontal="center" vertical="center" wrapText="1"/>
    </xf>
    <xf numFmtId="0" fontId="10" fillId="6" borderId="40" xfId="0" applyFont="1" applyFill="1" applyBorder="1" applyAlignment="1" applyProtection="1">
      <alignment horizontal="center" vertical="center" wrapText="1"/>
    </xf>
    <xf numFmtId="0" fontId="10" fillId="6" borderId="42" xfId="0" applyFont="1" applyFill="1" applyBorder="1" applyAlignment="1" applyProtection="1">
      <alignment horizontal="center" vertical="center" wrapText="1"/>
    </xf>
    <xf numFmtId="0" fontId="10" fillId="6" borderId="0" xfId="0" applyFont="1" applyFill="1" applyAlignment="1" applyProtection="1">
      <alignment horizontal="center" vertical="center"/>
    </xf>
    <xf numFmtId="0" fontId="10" fillId="0" borderId="40" xfId="0" applyFont="1" applyBorder="1" applyProtection="1"/>
    <xf numFmtId="0" fontId="10" fillId="0" borderId="42" xfId="0" applyFont="1" applyBorder="1" applyProtection="1"/>
    <xf numFmtId="0" fontId="2" fillId="7" borderId="23" xfId="0" applyFont="1" applyFill="1" applyBorder="1" applyAlignment="1" applyProtection="1">
      <alignment horizontal="center" vertical="center" wrapText="1"/>
    </xf>
    <xf numFmtId="0" fontId="2" fillId="7" borderId="24" xfId="0" applyFont="1" applyFill="1" applyBorder="1" applyAlignment="1" applyProtection="1">
      <alignment horizontal="center" vertical="center" wrapText="1"/>
    </xf>
    <xf numFmtId="0" fontId="7" fillId="0" borderId="40" xfId="0" applyFont="1" applyBorder="1" applyProtection="1"/>
    <xf numFmtId="164" fontId="10" fillId="6" borderId="0" xfId="0" applyNumberFormat="1" applyFont="1" applyFill="1" applyProtection="1"/>
    <xf numFmtId="0" fontId="10" fillId="6" borderId="42" xfId="0" applyFont="1" applyFill="1" applyBorder="1" applyAlignment="1" applyProtection="1">
      <alignment horizontal="left"/>
    </xf>
    <xf numFmtId="0" fontId="10" fillId="6" borderId="0" xfId="0" applyFont="1" applyFill="1" applyAlignment="1" applyProtection="1">
      <alignment horizontal="center"/>
    </xf>
    <xf numFmtId="0" fontId="2" fillId="7" borderId="38" xfId="0" applyFont="1" applyFill="1" applyBorder="1" applyAlignment="1" applyProtection="1">
      <alignment horizontal="center" vertical="center" wrapText="1"/>
    </xf>
    <xf numFmtId="0" fontId="2" fillId="7" borderId="37" xfId="0" applyFont="1" applyFill="1" applyBorder="1" applyAlignment="1" applyProtection="1">
      <alignment horizontal="center" vertical="center" wrapText="1"/>
    </xf>
    <xf numFmtId="0" fontId="2" fillId="7" borderId="39" xfId="0" applyFont="1" applyFill="1" applyBorder="1" applyAlignment="1" applyProtection="1">
      <alignment horizontal="center" vertical="center" wrapText="1"/>
    </xf>
    <xf numFmtId="0" fontId="9" fillId="6" borderId="0" xfId="0" applyFont="1" applyFill="1" applyProtection="1"/>
    <xf numFmtId="0" fontId="7" fillId="6" borderId="42" xfId="0" applyFont="1" applyFill="1" applyBorder="1" applyProtection="1"/>
    <xf numFmtId="164" fontId="10" fillId="6" borderId="0" xfId="0" applyNumberFormat="1" applyFont="1" applyFill="1" applyAlignment="1" applyProtection="1">
      <alignment horizontal="left"/>
    </xf>
    <xf numFmtId="164" fontId="2" fillId="6" borderId="42" xfId="0" applyNumberFormat="1" applyFont="1" applyFill="1" applyBorder="1" applyAlignment="1" applyProtection="1">
      <alignment horizontal="center" vertical="center" wrapText="1"/>
    </xf>
    <xf numFmtId="0" fontId="18" fillId="6" borderId="0" xfId="0" applyFont="1" applyFill="1" applyAlignment="1" applyProtection="1">
      <alignment horizontal="center" vertical="center"/>
    </xf>
    <xf numFmtId="0" fontId="18" fillId="12" borderId="17" xfId="0" applyFont="1" applyFill="1" applyBorder="1" applyAlignment="1" applyProtection="1">
      <alignment horizontal="center" vertical="center"/>
    </xf>
    <xf numFmtId="0" fontId="18" fillId="12" borderId="18" xfId="0" applyFont="1" applyFill="1" applyBorder="1" applyAlignment="1" applyProtection="1">
      <alignment horizontal="center" vertical="center"/>
    </xf>
    <xf numFmtId="0" fontId="18" fillId="12" borderId="19" xfId="0" applyFont="1" applyFill="1" applyBorder="1" applyAlignment="1" applyProtection="1">
      <alignment horizontal="center" vertical="center"/>
    </xf>
    <xf numFmtId="0" fontId="2" fillId="6" borderId="23" xfId="0" applyFont="1" applyFill="1" applyBorder="1" applyAlignment="1" applyProtection="1">
      <alignment horizontal="left" vertical="top"/>
    </xf>
    <xf numFmtId="0" fontId="18" fillId="6" borderId="0" xfId="0" applyFont="1" applyFill="1" applyAlignment="1" applyProtection="1">
      <alignment horizontal="center" vertical="center"/>
    </xf>
    <xf numFmtId="0" fontId="18" fillId="6" borderId="24" xfId="0" applyFont="1" applyFill="1" applyBorder="1" applyAlignment="1" applyProtection="1">
      <alignment horizontal="center" vertical="center"/>
    </xf>
    <xf numFmtId="0" fontId="12" fillId="6" borderId="33" xfId="0" applyFont="1" applyFill="1" applyBorder="1" applyAlignment="1" applyProtection="1">
      <alignment horizontal="left" wrapText="1"/>
    </xf>
    <xf numFmtId="0" fontId="12" fillId="11" borderId="36" xfId="0" applyFont="1" applyFill="1" applyBorder="1" applyAlignment="1" applyProtection="1">
      <alignment horizontal="left"/>
    </xf>
    <xf numFmtId="0" fontId="7" fillId="6" borderId="23" xfId="0" applyFont="1" applyFill="1" applyBorder="1" applyAlignment="1" applyProtection="1">
      <alignment horizontal="center"/>
    </xf>
    <xf numFmtId="0" fontId="7" fillId="6" borderId="0" xfId="0" applyFont="1" applyFill="1" applyAlignment="1" applyProtection="1">
      <alignment horizontal="center"/>
    </xf>
    <xf numFmtId="0" fontId="12" fillId="6" borderId="35" xfId="0" applyFont="1" applyFill="1" applyBorder="1" applyAlignment="1" applyProtection="1">
      <alignment horizontal="left" wrapText="1"/>
    </xf>
    <xf numFmtId="0" fontId="1" fillId="6" borderId="23" xfId="0" applyFont="1" applyFill="1" applyBorder="1" applyAlignment="1" applyProtection="1">
      <alignment horizontal="left" wrapText="1"/>
    </xf>
    <xf numFmtId="0" fontId="12" fillId="11" borderId="0" xfId="0" applyFont="1" applyFill="1" applyProtection="1"/>
    <xf numFmtId="0" fontId="12" fillId="6" borderId="0" xfId="0" applyFont="1" applyFill="1" applyAlignment="1" applyProtection="1">
      <alignment horizontal="left" wrapText="1"/>
    </xf>
    <xf numFmtId="0" fontId="12" fillId="11" borderId="24" xfId="0" applyFont="1" applyFill="1" applyBorder="1" applyAlignment="1" applyProtection="1">
      <alignment horizontal="left"/>
    </xf>
    <xf numFmtId="0" fontId="16" fillId="6" borderId="0" xfId="0" applyFont="1" applyFill="1" applyAlignment="1" applyProtection="1">
      <alignment horizontal="center"/>
    </xf>
    <xf numFmtId="0" fontId="7" fillId="9" borderId="0" xfId="0" applyFont="1" applyFill="1" applyAlignment="1" applyProtection="1">
      <alignment horizontal="center" vertical="center"/>
    </xf>
    <xf numFmtId="0" fontId="7" fillId="9" borderId="0" xfId="0" applyFont="1" applyFill="1" applyProtection="1"/>
    <xf numFmtId="0" fontId="9" fillId="6" borderId="0" xfId="0" applyFont="1" applyFill="1" applyAlignment="1" applyProtection="1">
      <alignment horizontal="center"/>
    </xf>
    <xf numFmtId="0" fontId="9" fillId="6" borderId="0" xfId="0" applyFont="1" applyFill="1" applyAlignment="1" applyProtection="1">
      <alignment vertical="center"/>
    </xf>
    <xf numFmtId="0" fontId="9" fillId="6" borderId="0" xfId="0" applyFont="1" applyFill="1" applyAlignment="1" applyProtection="1">
      <alignment horizontal="right" vertical="center"/>
    </xf>
    <xf numFmtId="0" fontId="18" fillId="12" borderId="34" xfId="0" applyFont="1" applyFill="1" applyBorder="1" applyAlignment="1" applyProtection="1">
      <alignment horizontal="center" vertical="center"/>
    </xf>
    <xf numFmtId="0" fontId="7" fillId="17" borderId="0" xfId="0" applyFont="1" applyFill="1" applyAlignment="1" applyProtection="1">
      <alignment horizontal="center" vertical="center"/>
    </xf>
    <xf numFmtId="0" fontId="7" fillId="17" borderId="0" xfId="0" applyFont="1" applyFill="1" applyProtection="1"/>
    <xf numFmtId="0" fontId="7" fillId="6" borderId="0" xfId="0" applyFont="1" applyFill="1" applyAlignment="1" applyProtection="1">
      <alignment horizontal="left" vertical="center"/>
    </xf>
    <xf numFmtId="0" fontId="34" fillId="6" borderId="0" xfId="1" applyFill="1" applyAlignment="1">
      <alignment vertical="center"/>
    </xf>
    <xf numFmtId="0" fontId="21" fillId="11" borderId="32" xfId="0" applyFont="1" applyFill="1" applyBorder="1" applyAlignment="1" applyProtection="1">
      <alignment wrapText="1"/>
    </xf>
    <xf numFmtId="0" fontId="19" fillId="0" borderId="23" xfId="0" applyFont="1" applyBorder="1" applyAlignment="1" applyProtection="1">
      <alignment horizontal="center" vertical="center" wrapText="1"/>
      <extLst>
        <ext xmlns:xfpb="http://schemas.microsoft.com/office/spreadsheetml/2022/featurepropertybag" uri="{C7286773-470A-42A8-94C5-96B5CB345126}">
          <xfpb:xfComplement i="0"/>
        </ext>
      </extLst>
    </xf>
    <xf numFmtId="0" fontId="19" fillId="0" borderId="0" xfId="0" applyFont="1" applyAlignment="1" applyProtection="1">
      <alignment horizontal="center" vertical="center" wrapText="1"/>
      <extLst>
        <ext xmlns:xfpb="http://schemas.microsoft.com/office/spreadsheetml/2022/featurepropertybag" uri="{C7286773-470A-42A8-94C5-96B5CB345126}">
          <xfpb:xfComplement i="0"/>
        </ext>
      </extLst>
    </xf>
    <xf numFmtId="0" fontId="19" fillId="0" borderId="24" xfId="0" applyFont="1" applyBorder="1" applyAlignment="1" applyProtection="1">
      <alignment horizontal="center" vertical="center" wrapText="1"/>
      <extLst>
        <ext xmlns:xfpb="http://schemas.microsoft.com/office/spreadsheetml/2022/featurepropertybag" uri="{C7286773-470A-42A8-94C5-96B5CB345126}">
          <xfpb:xfComplement i="0"/>
        </ext>
      </extLst>
    </xf>
    <xf numFmtId="0" fontId="6" fillId="11" borderId="29" xfId="0" applyFont="1" applyFill="1" applyBorder="1" applyAlignment="1" applyProtection="1">
      <alignment horizontal="left" vertical="center" wrapText="1"/>
    </xf>
    <xf numFmtId="0" fontId="6" fillId="11" borderId="31" xfId="0" applyFont="1" applyFill="1" applyBorder="1" applyAlignment="1" applyProtection="1">
      <alignment horizontal="left" vertical="center" wrapText="1"/>
    </xf>
    <xf numFmtId="0" fontId="19" fillId="0" borderId="6" xfId="0" applyFont="1" applyBorder="1" applyAlignment="1" applyProtection="1">
      <alignment horizontal="center" vertical="center" wrapText="1"/>
      <extLst>
        <ext xmlns:xfpb="http://schemas.microsoft.com/office/spreadsheetml/2022/featurepropertybag" uri="{C7286773-470A-42A8-94C5-96B5CB345126}">
          <xfpb:xfComplement i="0"/>
        </ext>
      </extLst>
    </xf>
    <xf numFmtId="0" fontId="19" fillId="0" borderId="7" xfId="0" applyFont="1" applyBorder="1" applyAlignment="1" applyProtection="1">
      <alignment horizontal="center" vertical="center" wrapText="1"/>
      <extLst>
        <ext xmlns:xfpb="http://schemas.microsoft.com/office/spreadsheetml/2022/featurepropertybag" uri="{C7286773-470A-42A8-94C5-96B5CB345126}">
          <xfpb:xfComplement i="0"/>
        </ext>
      </extLst>
    </xf>
    <xf numFmtId="0" fontId="6" fillId="11" borderId="30" xfId="0" applyFont="1" applyFill="1" applyBorder="1" applyAlignment="1" applyProtection="1">
      <alignment horizontal="left" vertical="center" wrapText="1"/>
    </xf>
    <xf numFmtId="0" fontId="7" fillId="0" borderId="0" xfId="0" applyFont="1" applyFill="1" applyProtection="1"/>
    <xf numFmtId="0" fontId="7" fillId="0" borderId="0" xfId="0" applyFont="1" applyFill="1" applyAlignment="1" applyProtection="1">
      <alignment horizontal="left" vertical="center"/>
    </xf>
    <xf numFmtId="0" fontId="32" fillId="6" borderId="0" xfId="0" applyFont="1" applyFill="1" applyAlignment="1">
      <alignment vertical="center"/>
    </xf>
    <xf numFmtId="0" fontId="32" fillId="6" borderId="0" xfId="0" applyFont="1" applyFill="1" applyAlignment="1">
      <alignment horizontal="left" vertical="center" indent="5"/>
    </xf>
  </cellXfs>
  <cellStyles count="2">
    <cellStyle name="Hyperlink" xfId="1" builtinId="8"/>
    <cellStyle name="Standaard" xfId="0" builtinId="0"/>
  </cellStyles>
  <dxfs count="306">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0" tint="-4.9989318521683403E-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s>
  <tableStyles count="0" defaultTableStyle="TableStyleMedium2" defaultPivotStyle="PivotStyleLight16"/>
  <colors>
    <mruColors>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300" b="1">
                <a:latin typeface="Segoe UI" panose="020B0502040204020203" pitchFamily="34" charset="0"/>
                <a:cs typeface="Segoe UI" panose="020B0502040204020203" pitchFamily="34" charset="0"/>
              </a:rPr>
              <a:t>Bekwaamheden - staafdiagram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tx>
            <c:strRef>
              <c:f>'Samenvatting en uitslag'!$C$3</c:f>
              <c:strCache>
                <c:ptCount val="1"/>
                <c:pt idx="0">
                  <c:v>Score CIO</c:v>
                </c:pt>
              </c:strCache>
            </c:strRef>
          </c:tx>
          <c:spPr>
            <a:solidFill>
              <a:schemeClr val="tx2">
                <a:lumMod val="50000"/>
                <a:lumOff val="50000"/>
              </a:schemeClr>
            </a:solidFill>
            <a:ln>
              <a:noFill/>
            </a:ln>
            <a:effectLst/>
          </c:spPr>
          <c:invertIfNegative val="0"/>
          <c:cat>
            <c:strRef>
              <c:f>'Samenvatting en uitslag'!$A$4:$A$11</c:f>
              <c:strCache>
                <c:ptCount val="8"/>
                <c:pt idx="0">
                  <c:v>A1</c:v>
                </c:pt>
                <c:pt idx="1">
                  <c:v>B1</c:v>
                </c:pt>
                <c:pt idx="2">
                  <c:v>B2</c:v>
                </c:pt>
                <c:pt idx="3">
                  <c:v>C1</c:v>
                </c:pt>
                <c:pt idx="4">
                  <c:v>C3</c:v>
                </c:pt>
                <c:pt idx="5">
                  <c:v>D1</c:v>
                </c:pt>
                <c:pt idx="6">
                  <c:v>D2</c:v>
                </c:pt>
                <c:pt idx="7">
                  <c:v>D3</c:v>
                </c:pt>
              </c:strCache>
            </c:strRef>
          </c:cat>
          <c:val>
            <c:numRef>
              <c:f>'Samenvatting en uitslag'!$C$4:$C$11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DE6-4888-A918-3E8974076571}"/>
            </c:ext>
          </c:extLst>
        </c:ser>
        <c:ser>
          <c:idx val="1"/>
          <c:order val="1"/>
          <c:tx>
            <c:strRef>
              <c:f>'Samenvatting en uitslag'!$E$3</c:f>
              <c:strCache>
                <c:ptCount val="1"/>
                <c:pt idx="0">
                  <c:v>Score PO</c:v>
                </c:pt>
              </c:strCache>
            </c:strRef>
          </c:tx>
          <c:spPr>
            <a:solidFill>
              <a:srgbClr val="FF0000"/>
            </a:solidFill>
            <a:ln>
              <a:noFill/>
            </a:ln>
            <a:effectLst/>
          </c:spPr>
          <c:invertIfNegative val="0"/>
          <c:cat>
            <c:strRef>
              <c:f>'Samenvatting en uitslag'!$A$4:$A$11</c:f>
              <c:strCache>
                <c:ptCount val="8"/>
                <c:pt idx="0">
                  <c:v>A1</c:v>
                </c:pt>
                <c:pt idx="1">
                  <c:v>B1</c:v>
                </c:pt>
                <c:pt idx="2">
                  <c:v>B2</c:v>
                </c:pt>
                <c:pt idx="3">
                  <c:v>C1</c:v>
                </c:pt>
                <c:pt idx="4">
                  <c:v>C3</c:v>
                </c:pt>
                <c:pt idx="5">
                  <c:v>D1</c:v>
                </c:pt>
                <c:pt idx="6">
                  <c:v>D2</c:v>
                </c:pt>
                <c:pt idx="7">
                  <c:v>D3</c:v>
                </c:pt>
              </c:strCache>
            </c:strRef>
          </c:cat>
          <c:val>
            <c:numRef>
              <c:f>'Samenvatting en uitslag'!$E$4:$E$11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FDE6-4888-A918-3E8974076571}"/>
            </c:ext>
          </c:extLst>
        </c:ser>
        <c:dLbls>
          <c:showLegendKey val="0"/>
          <c:showVal val="0"/>
          <c:showCatName val="0"/>
          <c:showSerName val="0"/>
          <c:showPercent val="0"/>
          <c:showBubbleSize val="0"/>
        </c:dLbls>
        <c:gapWidth val="182"/>
        <c:axId val="570780560"/>
        <c:axId val="570781040"/>
      </c:barChart>
      <c:catAx>
        <c:axId val="570780560"/>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0781040"/>
        <c:crosses val="autoZero"/>
        <c:auto val="1"/>
        <c:lblAlgn val="ctr"/>
        <c:lblOffset val="100"/>
        <c:noMultiLvlLbl val="0"/>
      </c:catAx>
      <c:valAx>
        <c:axId val="570781040"/>
        <c:scaling>
          <c:orientation val="minMax"/>
          <c:max val="2"/>
        </c:scaling>
        <c:delete val="0"/>
        <c:axPos val="t"/>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0780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nl-NL" sz="1300" b="1" i="0" u="none" strike="noStrike" kern="1200" spc="0" baseline="0">
                <a:solidFill>
                  <a:sysClr val="windowText" lastClr="000000">
                    <a:lumMod val="65000"/>
                    <a:lumOff val="35000"/>
                  </a:sysClr>
                </a:solidFill>
                <a:latin typeface="Segoe UI" panose="020B0502040204020203" pitchFamily="34" charset="0"/>
                <a:ea typeface="+mn-ea"/>
                <a:cs typeface="Segoe UI" panose="020B0502040204020203" pitchFamily="34" charset="0"/>
              </a:defRPr>
            </a:pPr>
            <a:r>
              <a:rPr lang="nl-NL" sz="1300" b="1" i="0" u="none" strike="noStrike" kern="1200" spc="0" baseline="0">
                <a:solidFill>
                  <a:sysClr val="windowText" lastClr="000000">
                    <a:lumMod val="65000"/>
                    <a:lumOff val="35000"/>
                  </a:sysClr>
                </a:solidFill>
                <a:latin typeface="Segoe UI" panose="020B0502040204020203" pitchFamily="34" charset="0"/>
                <a:ea typeface="+mn-ea"/>
                <a:cs typeface="Segoe UI" panose="020B0502040204020203" pitchFamily="34" charset="0"/>
              </a:rPr>
              <a:t>Bekwaamheden - spinnenweb</a:t>
            </a:r>
          </a:p>
        </c:rich>
      </c:tx>
      <c:overlay val="0"/>
      <c:spPr>
        <a:noFill/>
        <a:ln>
          <a:noFill/>
        </a:ln>
        <a:effectLst/>
      </c:spPr>
      <c:txPr>
        <a:bodyPr rot="0" spcFirstLastPara="1" vertOverflow="ellipsis" vert="horz" wrap="square" anchor="ctr" anchorCtr="1"/>
        <a:lstStyle/>
        <a:p>
          <a:pPr>
            <a:defRPr lang="nl-NL" sz="1300" b="1" i="0" u="none" strike="noStrike" kern="1200" spc="0" baseline="0">
              <a:solidFill>
                <a:sysClr val="windowText" lastClr="000000">
                  <a:lumMod val="65000"/>
                  <a:lumOff val="35000"/>
                </a:sysClr>
              </a:solidFill>
              <a:latin typeface="Segoe UI" panose="020B0502040204020203" pitchFamily="34" charset="0"/>
              <a:ea typeface="+mn-ea"/>
              <a:cs typeface="Segoe UI" panose="020B0502040204020203" pitchFamily="34" charset="0"/>
            </a:defRPr>
          </a:pPr>
          <a:endParaRPr lang="nl-NL"/>
        </a:p>
      </c:txPr>
    </c:title>
    <c:autoTitleDeleted val="0"/>
    <c:plotArea>
      <c:layout/>
      <c:radarChart>
        <c:radarStyle val="marker"/>
        <c:varyColors val="0"/>
        <c:ser>
          <c:idx val="0"/>
          <c:order val="0"/>
          <c:tx>
            <c:strRef>
              <c:f>'Samenvatting en uitslag'!$C$3</c:f>
              <c:strCache>
                <c:ptCount val="1"/>
                <c:pt idx="0">
                  <c:v>Score CIO</c:v>
                </c:pt>
              </c:strCache>
            </c:strRef>
          </c:tx>
          <c:spPr>
            <a:ln w="28575" cap="rnd">
              <a:solidFill>
                <a:schemeClr val="tx2">
                  <a:lumMod val="50000"/>
                  <a:lumOff val="50000"/>
                </a:schemeClr>
              </a:solidFill>
              <a:round/>
            </a:ln>
            <a:effectLst/>
          </c:spPr>
          <c:marker>
            <c:symbol val="none"/>
          </c:marker>
          <c:cat>
            <c:strRef>
              <c:f>'Samenvatting en uitslag'!$A$4:$A$11</c:f>
              <c:strCache>
                <c:ptCount val="8"/>
                <c:pt idx="0">
                  <c:v>A1</c:v>
                </c:pt>
                <c:pt idx="1">
                  <c:v>B1</c:v>
                </c:pt>
                <c:pt idx="2">
                  <c:v>B2</c:v>
                </c:pt>
                <c:pt idx="3">
                  <c:v>C1</c:v>
                </c:pt>
                <c:pt idx="4">
                  <c:v>C3</c:v>
                </c:pt>
                <c:pt idx="5">
                  <c:v>D1</c:v>
                </c:pt>
                <c:pt idx="6">
                  <c:v>D2</c:v>
                </c:pt>
                <c:pt idx="7">
                  <c:v>D3</c:v>
                </c:pt>
              </c:strCache>
            </c:strRef>
          </c:cat>
          <c:val>
            <c:numRef>
              <c:f>'Samenvatting en uitslag'!$C$4:$C$11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75F9-48B5-AFD5-7A20FDD3BB12}"/>
            </c:ext>
          </c:extLst>
        </c:ser>
        <c:ser>
          <c:idx val="1"/>
          <c:order val="1"/>
          <c:tx>
            <c:strRef>
              <c:f>'Samenvatting en uitslag'!$E$3</c:f>
              <c:strCache>
                <c:ptCount val="1"/>
                <c:pt idx="0">
                  <c:v>Score PO</c:v>
                </c:pt>
              </c:strCache>
            </c:strRef>
          </c:tx>
          <c:spPr>
            <a:ln w="28575" cap="rnd">
              <a:solidFill>
                <a:srgbClr val="FF0000"/>
              </a:solidFill>
              <a:round/>
            </a:ln>
            <a:effectLst/>
          </c:spPr>
          <c:marker>
            <c:symbol val="none"/>
          </c:marker>
          <c:cat>
            <c:strRef>
              <c:f>'Samenvatting en uitslag'!$A$4:$A$11</c:f>
              <c:strCache>
                <c:ptCount val="8"/>
                <c:pt idx="0">
                  <c:v>A1</c:v>
                </c:pt>
                <c:pt idx="1">
                  <c:v>B1</c:v>
                </c:pt>
                <c:pt idx="2">
                  <c:v>B2</c:v>
                </c:pt>
                <c:pt idx="3">
                  <c:v>C1</c:v>
                </c:pt>
                <c:pt idx="4">
                  <c:v>C3</c:v>
                </c:pt>
                <c:pt idx="5">
                  <c:v>D1</c:v>
                </c:pt>
                <c:pt idx="6">
                  <c:v>D2</c:v>
                </c:pt>
                <c:pt idx="7">
                  <c:v>D3</c:v>
                </c:pt>
              </c:strCache>
            </c:strRef>
          </c:cat>
          <c:val>
            <c:numRef>
              <c:f>'Samenvatting en uitslag'!$E$4:$E$11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5F9-48B5-AFD5-7A20FDD3BB12}"/>
            </c:ext>
          </c:extLst>
        </c:ser>
        <c:dLbls>
          <c:showLegendKey val="0"/>
          <c:showVal val="0"/>
          <c:showCatName val="0"/>
          <c:showSerName val="0"/>
          <c:showPercent val="0"/>
          <c:showBubbleSize val="0"/>
        </c:dLbls>
        <c:axId val="2044324704"/>
        <c:axId val="2044325184"/>
      </c:radarChart>
      <c:catAx>
        <c:axId val="2044324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44325184"/>
        <c:crosses val="autoZero"/>
        <c:auto val="1"/>
        <c:lblAlgn val="ctr"/>
        <c:lblOffset val="100"/>
        <c:noMultiLvlLbl val="0"/>
      </c:catAx>
      <c:valAx>
        <c:axId val="20443251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4432470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973284</xdr:colOff>
      <xdr:row>17</xdr:row>
      <xdr:rowOff>174624</xdr:rowOff>
    </xdr:from>
    <xdr:to>
      <xdr:col>5</xdr:col>
      <xdr:colOff>2562226</xdr:colOff>
      <xdr:row>32</xdr:row>
      <xdr:rowOff>113434</xdr:rowOff>
    </xdr:to>
    <xdr:graphicFrame macro="">
      <xdr:nvGraphicFramePr>
        <xdr:cNvPr id="2" name="Grafiek 1">
          <a:extLst>
            <a:ext uri="{FF2B5EF4-FFF2-40B4-BE49-F238E27FC236}">
              <a16:creationId xmlns:a16="http://schemas.microsoft.com/office/drawing/2014/main" id="{3ACC7983-31B2-4218-407C-D83011B959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11833</xdr:colOff>
      <xdr:row>18</xdr:row>
      <xdr:rowOff>431</xdr:rowOff>
    </xdr:from>
    <xdr:to>
      <xdr:col>3</xdr:col>
      <xdr:colOff>865908</xdr:colOff>
      <xdr:row>35</xdr:row>
      <xdr:rowOff>152399</xdr:rowOff>
    </xdr:to>
    <xdr:graphicFrame macro="">
      <xdr:nvGraphicFramePr>
        <xdr:cNvPr id="3" name="Grafiek 2">
          <a:extLst>
            <a:ext uri="{FF2B5EF4-FFF2-40B4-BE49-F238E27FC236}">
              <a16:creationId xmlns:a16="http://schemas.microsoft.com/office/drawing/2014/main" id="{1144BE9E-F0F9-E044-1492-9B38EC1E7B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site.nl/samen-opleiden-primair-onderwijs/opleidingsschool-utrecht-amersfoort/pabo-begeleiden-beoordelen/pabo-begeleiden-beoordelen-beoordel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4886C-63B4-4114-8796-911E9B6D1D0C}">
  <dimension ref="B2:G124"/>
  <sheetViews>
    <sheetView zoomScaleNormal="100" workbookViewId="0">
      <selection activeCell="D26" sqref="D26"/>
    </sheetView>
  </sheetViews>
  <sheetFormatPr defaultColWidth="8.7265625" defaultRowHeight="16" x14ac:dyDescent="0.45"/>
  <cols>
    <col min="1" max="1" width="5.54296875" style="7" customWidth="1"/>
    <col min="2" max="2" width="15.1796875" style="7" customWidth="1"/>
    <col min="3" max="3" width="40.54296875" style="7" customWidth="1"/>
    <col min="4" max="4" width="21.1796875" style="7" customWidth="1"/>
    <col min="5" max="16384" width="8.7265625" style="7"/>
  </cols>
  <sheetData>
    <row r="2" spans="2:7" x14ac:dyDescent="0.45">
      <c r="B2" s="18" t="s">
        <v>0</v>
      </c>
    </row>
    <row r="4" spans="2:7" x14ac:dyDescent="0.45">
      <c r="B4" s="7" t="s">
        <v>1</v>
      </c>
    </row>
    <row r="5" spans="2:7" ht="16.5" x14ac:dyDescent="0.45">
      <c r="B5" s="19" t="s">
        <v>2</v>
      </c>
    </row>
    <row r="7" spans="2:7" ht="17" thickBot="1" x14ac:dyDescent="0.5">
      <c r="B7" s="19" t="s">
        <v>3</v>
      </c>
      <c r="C7" s="20"/>
      <c r="D7" s="20"/>
    </row>
    <row r="8" spans="2:7" ht="16.5" x14ac:dyDescent="0.45">
      <c r="B8" s="34" t="s">
        <v>4</v>
      </c>
      <c r="C8" s="21" t="s">
        <v>5</v>
      </c>
      <c r="D8" s="36" t="s">
        <v>6</v>
      </c>
    </row>
    <row r="9" spans="2:7" ht="17" thickBot="1" x14ac:dyDescent="0.5">
      <c r="B9" s="35"/>
      <c r="C9" s="22" t="s">
        <v>7</v>
      </c>
      <c r="D9" s="37"/>
    </row>
    <row r="11" spans="2:7" x14ac:dyDescent="0.45">
      <c r="B11" s="33" t="s">
        <v>194</v>
      </c>
    </row>
    <row r="12" spans="2:7" ht="24.65" customHeight="1" x14ac:dyDescent="0.45">
      <c r="B12" s="33"/>
      <c r="C12" s="20"/>
      <c r="D12" s="20"/>
    </row>
    <row r="14" spans="2:7" x14ac:dyDescent="0.45">
      <c r="B14" s="23" t="s">
        <v>188</v>
      </c>
      <c r="C14" s="24"/>
      <c r="D14" s="24"/>
      <c r="E14" s="24"/>
      <c r="F14" s="24"/>
      <c r="G14" s="24"/>
    </row>
    <row r="15" spans="2:7" x14ac:dyDescent="0.45">
      <c r="B15" s="23"/>
      <c r="C15" s="24"/>
      <c r="D15" s="24"/>
      <c r="E15" s="24"/>
      <c r="F15" s="24"/>
      <c r="G15" s="24"/>
    </row>
    <row r="16" spans="2:7" x14ac:dyDescent="0.45">
      <c r="B16" s="25" t="s">
        <v>196</v>
      </c>
      <c r="C16" s="24"/>
      <c r="D16" s="24"/>
      <c r="E16" s="24"/>
      <c r="F16" s="24"/>
      <c r="G16" s="24"/>
    </row>
    <row r="17" spans="2:7" x14ac:dyDescent="0.45">
      <c r="B17" s="288" t="s">
        <v>195</v>
      </c>
      <c r="C17" s="20"/>
      <c r="D17" s="20"/>
      <c r="E17" s="20"/>
      <c r="F17" s="20"/>
      <c r="G17" s="20"/>
    </row>
    <row r="18" spans="2:7" x14ac:dyDescent="0.45">
      <c r="B18" s="288"/>
      <c r="C18" s="20"/>
      <c r="D18" s="20"/>
      <c r="E18" s="20"/>
      <c r="F18" s="20"/>
      <c r="G18" s="20"/>
    </row>
    <row r="19" spans="2:7" x14ac:dyDescent="0.45">
      <c r="B19" s="300" t="s">
        <v>189</v>
      </c>
      <c r="C19" s="20"/>
      <c r="D19" s="20"/>
      <c r="E19" s="20"/>
      <c r="F19" s="20"/>
      <c r="G19" s="20"/>
    </row>
    <row r="20" spans="2:7" x14ac:dyDescent="0.45">
      <c r="B20" s="301" t="s">
        <v>197</v>
      </c>
      <c r="C20" s="20"/>
      <c r="D20" s="20"/>
      <c r="E20" s="20"/>
      <c r="F20" s="20"/>
      <c r="G20" s="20"/>
    </row>
    <row r="21" spans="2:7" x14ac:dyDescent="0.45">
      <c r="B21" s="301" t="s">
        <v>198</v>
      </c>
      <c r="C21" s="20"/>
      <c r="D21" s="20"/>
      <c r="E21" s="20"/>
      <c r="F21" s="20"/>
      <c r="G21" s="20"/>
    </row>
    <row r="22" spans="2:7" x14ac:dyDescent="0.45">
      <c r="B22" s="301" t="s">
        <v>199</v>
      </c>
      <c r="C22" s="20"/>
      <c r="D22" s="20"/>
      <c r="E22" s="20"/>
      <c r="F22" s="20"/>
      <c r="G22" s="20"/>
    </row>
    <row r="23" spans="2:7" x14ac:dyDescent="0.45">
      <c r="B23" s="301" t="s">
        <v>200</v>
      </c>
      <c r="C23" s="20"/>
      <c r="D23" s="20"/>
      <c r="E23" s="20"/>
      <c r="F23" s="20"/>
      <c r="G23" s="20"/>
    </row>
    <row r="24" spans="2:7" x14ac:dyDescent="0.45">
      <c r="B24" s="301" t="s">
        <v>201</v>
      </c>
      <c r="C24" s="20"/>
      <c r="D24" s="20"/>
      <c r="E24" s="20"/>
      <c r="F24" s="20"/>
      <c r="G24" s="20"/>
    </row>
    <row r="25" spans="2:7" x14ac:dyDescent="0.45">
      <c r="B25" s="301" t="s">
        <v>202</v>
      </c>
      <c r="C25" s="20"/>
      <c r="D25" s="20"/>
      <c r="E25" s="20"/>
      <c r="F25" s="20"/>
      <c r="G25" s="20"/>
    </row>
    <row r="26" spans="2:7" ht="21" x14ac:dyDescent="0.5">
      <c r="B26" s="300"/>
      <c r="C26" s="26"/>
      <c r="D26" s="26"/>
      <c r="E26" s="26"/>
      <c r="F26" s="27"/>
      <c r="G26" s="27"/>
    </row>
    <row r="27" spans="2:7" ht="16.5" x14ac:dyDescent="0.45">
      <c r="B27" s="300" t="s">
        <v>190</v>
      </c>
      <c r="C27" s="27"/>
      <c r="D27" s="27"/>
      <c r="E27" s="27"/>
      <c r="F27" s="27"/>
      <c r="G27" s="27"/>
    </row>
    <row r="28" spans="2:7" ht="16.5" x14ac:dyDescent="0.45">
      <c r="B28" s="301" t="s">
        <v>203</v>
      </c>
      <c r="C28" s="27"/>
      <c r="D28" s="27"/>
      <c r="E28" s="27"/>
      <c r="F28" s="27"/>
      <c r="G28" s="27"/>
    </row>
    <row r="29" spans="2:7" ht="16.5" x14ac:dyDescent="0.45">
      <c r="B29" s="301" t="s">
        <v>204</v>
      </c>
      <c r="C29" s="27"/>
      <c r="D29" s="27"/>
      <c r="E29" s="27"/>
      <c r="F29" s="27"/>
      <c r="G29" s="27"/>
    </row>
    <row r="30" spans="2:7" x14ac:dyDescent="0.45">
      <c r="B30" s="301" t="s">
        <v>199</v>
      </c>
      <c r="C30" s="20"/>
      <c r="D30" s="20"/>
      <c r="E30" s="20"/>
      <c r="F30" s="20"/>
      <c r="G30" s="20"/>
    </row>
    <row r="31" spans="2:7" ht="16.5" x14ac:dyDescent="0.45">
      <c r="B31" s="301" t="s">
        <v>205</v>
      </c>
      <c r="C31" s="27"/>
      <c r="D31" s="27"/>
      <c r="E31" s="27"/>
      <c r="F31" s="27"/>
      <c r="G31" s="27"/>
    </row>
    <row r="32" spans="2:7" ht="16.5" x14ac:dyDescent="0.45">
      <c r="B32" s="301" t="s">
        <v>206</v>
      </c>
      <c r="C32" s="27"/>
      <c r="D32" s="27"/>
      <c r="E32" s="27"/>
      <c r="F32" s="27"/>
      <c r="G32" s="27"/>
    </row>
    <row r="33" spans="2:7" x14ac:dyDescent="0.45">
      <c r="B33" s="301" t="s">
        <v>207</v>
      </c>
      <c r="C33" s="20"/>
      <c r="D33" s="20"/>
      <c r="E33" s="20"/>
      <c r="F33" s="20"/>
      <c r="G33" s="20"/>
    </row>
    <row r="100" ht="28" customHeight="1" x14ac:dyDescent="0.45"/>
    <row r="124" ht="16" customHeight="1" x14ac:dyDescent="0.45"/>
  </sheetData>
  <mergeCells count="2">
    <mergeCell ref="B8:B9"/>
    <mergeCell ref="D8:D9"/>
  </mergeCells>
  <hyperlinks>
    <hyperlink ref="B17" r:id="rId1" xr:uid="{7B610786-5B0F-4515-B82A-ED277E2BA1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B231-64E3-4EBE-8AD6-27DD69144A31}">
  <dimension ref="A1:Z262"/>
  <sheetViews>
    <sheetView topLeftCell="C1" zoomScaleNormal="100" workbookViewId="0">
      <selection activeCell="E101" sqref="E101:F101"/>
    </sheetView>
  </sheetViews>
  <sheetFormatPr defaultColWidth="39.81640625" defaultRowHeight="16" x14ac:dyDescent="0.45"/>
  <cols>
    <col min="1" max="1" width="6.1796875" style="57" hidden="1" customWidth="1"/>
    <col min="2" max="2" width="7.7265625" style="57" hidden="1" customWidth="1"/>
    <col min="3" max="3" width="2.26953125" style="57" customWidth="1"/>
    <col min="4" max="6" width="37.1796875" style="62" customWidth="1"/>
    <col min="7" max="7" width="5.7265625" style="68" customWidth="1"/>
    <col min="8" max="8" width="3.453125" style="69" customWidth="1"/>
    <col min="9" max="9" width="5.1796875" style="70" customWidth="1"/>
    <col min="10" max="10" width="6.1796875" style="71" customWidth="1"/>
    <col min="11" max="11" width="18.453125" style="57" customWidth="1"/>
    <col min="12" max="26" width="39.81640625" style="57"/>
    <col min="27" max="16384" width="39.81640625" style="62"/>
  </cols>
  <sheetData>
    <row r="1" spans="1:12" ht="16.5" x14ac:dyDescent="0.45">
      <c r="D1" s="150" t="s">
        <v>8</v>
      </c>
      <c r="E1" s="150"/>
      <c r="F1" s="150"/>
      <c r="G1" s="150"/>
      <c r="H1" s="150"/>
      <c r="I1" s="150"/>
      <c r="J1" s="151"/>
    </row>
    <row r="2" spans="1:12" s="57" customFormat="1" x14ac:dyDescent="0.45">
      <c r="D2" s="152"/>
      <c r="E2" s="152"/>
      <c r="F2" s="152"/>
      <c r="G2" s="152"/>
      <c r="H2" s="152"/>
      <c r="I2" s="152"/>
      <c r="J2" s="61"/>
    </row>
    <row r="3" spans="1:12" x14ac:dyDescent="0.45">
      <c r="D3" s="149" t="s">
        <v>9</v>
      </c>
      <c r="E3" s="42" t="s">
        <v>192</v>
      </c>
      <c r="F3" s="57"/>
      <c r="G3" s="58"/>
      <c r="H3" s="59"/>
      <c r="I3" s="60"/>
      <c r="J3" s="61"/>
    </row>
    <row r="4" spans="1:12" x14ac:dyDescent="0.45">
      <c r="D4" s="149" t="s">
        <v>10</v>
      </c>
      <c r="E4" s="42" t="s">
        <v>192</v>
      </c>
      <c r="F4" s="57"/>
      <c r="G4" s="58"/>
      <c r="H4" s="59"/>
      <c r="I4" s="60"/>
      <c r="J4" s="61"/>
    </row>
    <row r="5" spans="1:12" x14ac:dyDescent="0.45">
      <c r="D5" s="149" t="s">
        <v>11</v>
      </c>
      <c r="E5" s="42" t="s">
        <v>192</v>
      </c>
      <c r="F5" s="57"/>
      <c r="G5" s="58"/>
      <c r="H5" s="59"/>
      <c r="I5" s="60"/>
      <c r="J5" s="61"/>
    </row>
    <row r="6" spans="1:12" x14ac:dyDescent="0.45">
      <c r="D6" s="149" t="s">
        <v>12</v>
      </c>
      <c r="E6" s="42" t="s">
        <v>192</v>
      </c>
      <c r="F6" s="57"/>
      <c r="G6" s="58"/>
      <c r="H6" s="59"/>
      <c r="I6" s="60"/>
      <c r="J6" s="61"/>
    </row>
    <row r="7" spans="1:12" x14ac:dyDescent="0.45">
      <c r="D7" s="149" t="s">
        <v>13</v>
      </c>
      <c r="E7" s="42" t="s">
        <v>192</v>
      </c>
      <c r="F7" s="57"/>
      <c r="G7" s="58"/>
      <c r="H7" s="59"/>
      <c r="I7" s="60"/>
      <c r="J7" s="61"/>
    </row>
    <row r="8" spans="1:12" x14ac:dyDescent="0.45">
      <c r="D8" s="149" t="s">
        <v>14</v>
      </c>
      <c r="E8" s="42" t="s">
        <v>192</v>
      </c>
      <c r="F8" s="57"/>
      <c r="G8" s="58"/>
      <c r="H8" s="59"/>
      <c r="I8" s="60"/>
      <c r="J8" s="61"/>
    </row>
    <row r="9" spans="1:12" x14ac:dyDescent="0.45">
      <c r="D9" s="149" t="s">
        <v>15</v>
      </c>
      <c r="E9" s="42" t="s">
        <v>192</v>
      </c>
      <c r="F9" s="57"/>
      <c r="G9" s="58"/>
      <c r="H9" s="59"/>
      <c r="I9" s="60"/>
      <c r="J9" s="61"/>
    </row>
    <row r="10" spans="1:12" x14ac:dyDescent="0.45">
      <c r="D10" s="149" t="s">
        <v>16</v>
      </c>
      <c r="E10" s="42" t="s">
        <v>192</v>
      </c>
      <c r="F10" s="57"/>
      <c r="G10" s="58"/>
      <c r="H10" s="59"/>
      <c r="I10" s="60"/>
      <c r="J10" s="61"/>
    </row>
    <row r="11" spans="1:12" x14ac:dyDescent="0.45">
      <c r="D11" s="149" t="s">
        <v>17</v>
      </c>
      <c r="E11" s="42" t="s">
        <v>192</v>
      </c>
      <c r="F11" s="57"/>
      <c r="G11" s="58"/>
      <c r="H11" s="59"/>
      <c r="I11" s="60"/>
      <c r="J11" s="61"/>
    </row>
    <row r="12" spans="1:12" s="57" customFormat="1" ht="16.5" thickBot="1" x14ac:dyDescent="0.5">
      <c r="D12" s="145"/>
      <c r="E12" s="145"/>
      <c r="G12" s="58"/>
      <c r="H12" s="59"/>
      <c r="I12" s="60"/>
      <c r="J12" s="61"/>
    </row>
    <row r="13" spans="1:12" ht="16.5" thickBot="1" x14ac:dyDescent="0.4">
      <c r="D13" s="146" t="s">
        <v>18</v>
      </c>
      <c r="E13" s="147"/>
      <c r="F13" s="148"/>
      <c r="G13" s="119"/>
      <c r="H13" s="120"/>
      <c r="I13" s="119"/>
      <c r="J13" s="121"/>
    </row>
    <row r="14" spans="1:12" ht="16.5" thickBot="1" x14ac:dyDescent="0.4">
      <c r="D14" s="112" t="s">
        <v>19</v>
      </c>
      <c r="E14" s="113"/>
      <c r="F14" s="114"/>
      <c r="G14" s="108" t="s">
        <v>20</v>
      </c>
      <c r="H14" s="107">
        <f>SUM(H15:H22)</f>
        <v>0</v>
      </c>
      <c r="I14" s="108" t="s">
        <v>21</v>
      </c>
      <c r="J14" s="109">
        <f>SUM(H15:H22)/2</f>
        <v>0</v>
      </c>
    </row>
    <row r="15" spans="1:12" ht="56.5" thickBot="1" x14ac:dyDescent="0.5">
      <c r="A15" s="90" t="s">
        <v>22</v>
      </c>
      <c r="B15" s="90" t="s">
        <v>23</v>
      </c>
      <c r="D15" s="100" t="s">
        <v>24</v>
      </c>
      <c r="E15" s="101" t="s">
        <v>25</v>
      </c>
      <c r="F15" s="102" t="s">
        <v>26</v>
      </c>
      <c r="G15" s="86" t="s">
        <v>27</v>
      </c>
      <c r="H15" s="87">
        <f>IF(D16=TRUE,2)+IF(E16=TRUE,1)+IF(F16=TRUE,0)</f>
        <v>0</v>
      </c>
      <c r="I15" s="144"/>
      <c r="J15" s="110" t="str">
        <f>IF(OR(H15=0,H20=0,J14&lt;1),"onder niveau",IF(AND(J14&gt;=1,J14&lt;1.49),"op niveau",IF(J14&gt;=1.5,"boven niveau","")))</f>
        <v>onder niveau</v>
      </c>
      <c r="K15" s="140"/>
      <c r="L15" s="140"/>
    </row>
    <row r="16" spans="1:12" ht="33" x14ac:dyDescent="0.45">
      <c r="A16" s="135" t="s">
        <v>28</v>
      </c>
      <c r="B16" s="135" t="s">
        <v>29</v>
      </c>
      <c r="D16" s="43" t="b">
        <v>0</v>
      </c>
      <c r="E16" s="44" t="b">
        <v>0</v>
      </c>
      <c r="F16" s="45" t="b">
        <v>0</v>
      </c>
      <c r="G16" s="58"/>
      <c r="H16" s="59"/>
      <c r="I16" s="144"/>
      <c r="J16" s="139"/>
      <c r="K16" s="140"/>
      <c r="L16" s="140"/>
    </row>
    <row r="17" spans="1:12" ht="34.5" x14ac:dyDescent="0.45">
      <c r="A17" s="90"/>
      <c r="B17" s="135"/>
      <c r="D17" s="136"/>
      <c r="E17" s="137" t="s">
        <v>30</v>
      </c>
      <c r="F17" s="138"/>
      <c r="G17" s="86"/>
      <c r="H17" s="87"/>
      <c r="I17" s="86"/>
      <c r="J17" s="139"/>
      <c r="K17" s="140"/>
      <c r="L17" s="140"/>
    </row>
    <row r="18" spans="1:12" ht="34.5" x14ac:dyDescent="0.45">
      <c r="A18" s="90"/>
      <c r="B18" s="135"/>
      <c r="D18" s="91"/>
      <c r="E18" s="92" t="s">
        <v>31</v>
      </c>
      <c r="F18" s="93"/>
      <c r="G18" s="86"/>
      <c r="H18" s="87"/>
      <c r="I18" s="86"/>
      <c r="J18" s="139"/>
      <c r="K18" s="140"/>
      <c r="L18" s="140"/>
    </row>
    <row r="19" spans="1:12" ht="38.5" customHeight="1" thickBot="1" x14ac:dyDescent="0.5">
      <c r="A19" s="90"/>
      <c r="B19" s="135"/>
      <c r="D19" s="141"/>
      <c r="E19" s="142" t="s">
        <v>32</v>
      </c>
      <c r="F19" s="143"/>
      <c r="G19" s="86"/>
      <c r="H19" s="87"/>
      <c r="I19" s="86"/>
      <c r="J19" s="61"/>
    </row>
    <row r="20" spans="1:12" ht="33" x14ac:dyDescent="0.45">
      <c r="A20" s="90" t="s">
        <v>22</v>
      </c>
      <c r="B20" s="90" t="s">
        <v>23</v>
      </c>
      <c r="D20" s="100" t="s">
        <v>24</v>
      </c>
      <c r="E20" s="101" t="s">
        <v>33</v>
      </c>
      <c r="F20" s="102" t="s">
        <v>26</v>
      </c>
      <c r="G20" s="86" t="s">
        <v>34</v>
      </c>
      <c r="H20" s="87">
        <f>IF(D21=TRUE,2)+IF(E21=TRUE,1)+IF(F21=TRUE,0)</f>
        <v>0</v>
      </c>
      <c r="I20" s="60"/>
      <c r="J20" s="61"/>
    </row>
    <row r="21" spans="1:12" ht="16.5" x14ac:dyDescent="0.45">
      <c r="A21" s="90"/>
      <c r="B21" s="90"/>
      <c r="D21" s="43" t="b">
        <v>0</v>
      </c>
      <c r="E21" s="44" t="b">
        <v>0</v>
      </c>
      <c r="F21" s="45" t="b">
        <v>0</v>
      </c>
      <c r="G21" s="86"/>
      <c r="H21" s="59"/>
      <c r="I21" s="60"/>
      <c r="J21" s="61"/>
    </row>
    <row r="22" spans="1:12" ht="24.65" customHeight="1" thickBot="1" x14ac:dyDescent="0.5">
      <c r="A22" s="90"/>
      <c r="B22" s="90"/>
      <c r="D22" s="94"/>
      <c r="E22" s="95" t="s">
        <v>35</v>
      </c>
      <c r="F22" s="96"/>
      <c r="G22" s="86"/>
      <c r="H22" s="87"/>
      <c r="I22" s="86"/>
      <c r="J22" s="61"/>
    </row>
    <row r="23" spans="1:12" ht="17" thickBot="1" x14ac:dyDescent="0.5">
      <c r="A23" s="88"/>
      <c r="B23" s="88"/>
      <c r="D23" s="111" t="s">
        <v>36</v>
      </c>
      <c r="E23" s="98" t="str">
        <f>J15</f>
        <v>onder niveau</v>
      </c>
      <c r="F23" s="134"/>
      <c r="G23" s="86"/>
      <c r="H23" s="87"/>
      <c r="I23" s="86"/>
      <c r="J23" s="61"/>
    </row>
    <row r="24" spans="1:12" ht="51" customHeight="1" thickBot="1" x14ac:dyDescent="0.5">
      <c r="A24" s="88"/>
      <c r="B24" s="88"/>
      <c r="D24" s="89" t="s">
        <v>37</v>
      </c>
      <c r="E24" s="46" t="s">
        <v>38</v>
      </c>
      <c r="F24" s="47"/>
      <c r="G24" s="86"/>
      <c r="H24" s="87"/>
      <c r="I24" s="86"/>
      <c r="J24" s="61"/>
    </row>
    <row r="25" spans="1:12" ht="17" thickBot="1" x14ac:dyDescent="0.5">
      <c r="A25" s="88"/>
      <c r="B25" s="88"/>
      <c r="D25" s="126" t="s">
        <v>39</v>
      </c>
      <c r="E25" s="127"/>
      <c r="F25" s="128"/>
      <c r="G25" s="131"/>
      <c r="H25" s="132"/>
      <c r="I25" s="131"/>
      <c r="J25" s="133"/>
    </row>
    <row r="26" spans="1:12" ht="17" thickBot="1" x14ac:dyDescent="0.5">
      <c r="A26" s="88"/>
      <c r="B26" s="88"/>
      <c r="D26" s="122" t="s">
        <v>40</v>
      </c>
      <c r="E26" s="123"/>
      <c r="F26" s="124"/>
      <c r="G26" s="108" t="s">
        <v>41</v>
      </c>
      <c r="H26" s="107">
        <f>SUM(H27:H29)</f>
        <v>0</v>
      </c>
      <c r="I26" s="108" t="s">
        <v>21</v>
      </c>
      <c r="J26" s="109">
        <f>SUM(H27:H29)/1</f>
        <v>0</v>
      </c>
    </row>
    <row r="27" spans="1:12" ht="70.5" thickBot="1" x14ac:dyDescent="0.5">
      <c r="A27" s="90" t="s">
        <v>22</v>
      </c>
      <c r="B27" s="90" t="s">
        <v>42</v>
      </c>
      <c r="D27" s="100" t="s">
        <v>24</v>
      </c>
      <c r="E27" s="101" t="s">
        <v>43</v>
      </c>
      <c r="F27" s="102" t="s">
        <v>26</v>
      </c>
      <c r="G27" s="86" t="s">
        <v>44</v>
      </c>
      <c r="H27" s="87">
        <f>IF(D28=TRUE,2)+IF(E28=TRUE,1)+IF(F28=TRUE,0)</f>
        <v>0</v>
      </c>
      <c r="I27" s="60"/>
      <c r="J27" s="110" t="str">
        <f>IF(OR(H27=0,J26&lt;1),"onder niveau",IF(AND(J26&gt;=1,J26&lt;1.5),"op niveau",IF(J26&gt;=1.5,"boven niveau","")))</f>
        <v>onder niveau</v>
      </c>
    </row>
    <row r="28" spans="1:12" ht="16.5" x14ac:dyDescent="0.45">
      <c r="A28" s="90"/>
      <c r="B28" s="90"/>
      <c r="D28" s="43" t="b">
        <v>0</v>
      </c>
      <c r="E28" s="44" t="b">
        <v>0</v>
      </c>
      <c r="F28" s="45" t="b">
        <v>0</v>
      </c>
      <c r="G28" s="58"/>
      <c r="H28" s="59"/>
      <c r="I28" s="60"/>
      <c r="J28" s="61"/>
    </row>
    <row r="29" spans="1:12" ht="46.5" thickBot="1" x14ac:dyDescent="0.5">
      <c r="A29" s="90"/>
      <c r="B29" s="90"/>
      <c r="D29" s="94"/>
      <c r="E29" s="95" t="s">
        <v>45</v>
      </c>
      <c r="F29" s="96"/>
      <c r="G29" s="86"/>
      <c r="H29" s="87"/>
      <c r="I29" s="86"/>
      <c r="J29" s="61"/>
    </row>
    <row r="30" spans="1:12" ht="17" thickBot="1" x14ac:dyDescent="0.5">
      <c r="A30" s="88"/>
      <c r="B30" s="88"/>
      <c r="D30" s="130" t="s">
        <v>46</v>
      </c>
      <c r="E30" s="98" t="str">
        <f>J27</f>
        <v>onder niveau</v>
      </c>
      <c r="F30" s="99"/>
      <c r="G30" s="86"/>
      <c r="H30" s="87"/>
      <c r="I30" s="86"/>
      <c r="J30" s="61"/>
    </row>
    <row r="31" spans="1:12" ht="51" customHeight="1" thickBot="1" x14ac:dyDescent="0.5">
      <c r="A31" s="88"/>
      <c r="B31" s="88"/>
      <c r="D31" s="89" t="s">
        <v>47</v>
      </c>
      <c r="E31" s="46" t="s">
        <v>48</v>
      </c>
      <c r="F31" s="47"/>
      <c r="G31" s="86"/>
      <c r="H31" s="87"/>
      <c r="I31" s="86"/>
      <c r="J31" s="61"/>
    </row>
    <row r="32" spans="1:12" ht="17" thickBot="1" x14ac:dyDescent="0.5">
      <c r="A32" s="88"/>
      <c r="B32" s="88"/>
      <c r="D32" s="112" t="s">
        <v>49</v>
      </c>
      <c r="E32" s="113"/>
      <c r="F32" s="114"/>
      <c r="G32" s="108" t="s">
        <v>50</v>
      </c>
      <c r="H32" s="107">
        <f>SUM(H33:H37)</f>
        <v>0</v>
      </c>
      <c r="I32" s="108" t="s">
        <v>21</v>
      </c>
      <c r="J32" s="109">
        <f>SUM(H33:H37)/1</f>
        <v>0</v>
      </c>
    </row>
    <row r="33" spans="1:10" ht="48.5" thickBot="1" x14ac:dyDescent="0.5">
      <c r="A33" s="90" t="s">
        <v>22</v>
      </c>
      <c r="B33" s="90" t="s">
        <v>42</v>
      </c>
      <c r="D33" s="100" t="s">
        <v>24</v>
      </c>
      <c r="E33" s="101" t="s">
        <v>51</v>
      </c>
      <c r="F33" s="102" t="s">
        <v>26</v>
      </c>
      <c r="G33" s="86" t="s">
        <v>52</v>
      </c>
      <c r="H33" s="87">
        <f>IF(D34=TRUE,2)+IF(E34=TRUE,1)+IF(F34=TRUE,0)</f>
        <v>0</v>
      </c>
      <c r="I33" s="60"/>
      <c r="J33" s="110" t="str">
        <f>IF(OR(H33=0),"onder niveau",IF(AND(J32&gt;=1,J32&lt;1.5),"op niveau",IF(J32&gt;=1.5,"boven niveau","")))</f>
        <v>onder niveau</v>
      </c>
    </row>
    <row r="34" spans="1:10" ht="16.5" x14ac:dyDescent="0.45">
      <c r="A34" s="90"/>
      <c r="B34" s="90"/>
      <c r="D34" s="48" t="b">
        <v>0</v>
      </c>
      <c r="E34" s="49" t="b">
        <v>0</v>
      </c>
      <c r="F34" s="50" t="b">
        <v>0</v>
      </c>
      <c r="G34" s="86"/>
      <c r="H34" s="59"/>
      <c r="I34" s="60"/>
      <c r="J34" s="61"/>
    </row>
    <row r="35" spans="1:10" ht="34.5" x14ac:dyDescent="0.45">
      <c r="A35" s="90"/>
      <c r="B35" s="90"/>
      <c r="D35" s="91"/>
      <c r="E35" s="92" t="s">
        <v>53</v>
      </c>
      <c r="F35" s="93"/>
      <c r="G35" s="86"/>
      <c r="H35" s="87"/>
      <c r="I35" s="86"/>
      <c r="J35" s="61"/>
    </row>
    <row r="36" spans="1:10" ht="34.5" customHeight="1" x14ac:dyDescent="0.45">
      <c r="A36" s="90"/>
      <c r="B36" s="90"/>
      <c r="D36" s="91"/>
      <c r="E36" s="92" t="s">
        <v>54</v>
      </c>
      <c r="F36" s="93"/>
      <c r="G36" s="86"/>
      <c r="H36" s="87"/>
      <c r="I36" s="86"/>
      <c r="J36" s="61"/>
    </row>
    <row r="37" spans="1:10" ht="35" thickBot="1" x14ac:dyDescent="0.5">
      <c r="A37" s="90"/>
      <c r="B37" s="90"/>
      <c r="D37" s="94"/>
      <c r="E37" s="95" t="s">
        <v>55</v>
      </c>
      <c r="F37" s="96"/>
      <c r="G37" s="86"/>
      <c r="H37" s="87"/>
      <c r="I37" s="86"/>
      <c r="J37" s="61"/>
    </row>
    <row r="38" spans="1:10" ht="17" thickBot="1" x14ac:dyDescent="0.5">
      <c r="A38" s="88"/>
      <c r="B38" s="88"/>
      <c r="D38" s="97" t="s">
        <v>56</v>
      </c>
      <c r="E38" s="98" t="str">
        <f>J33</f>
        <v>onder niveau</v>
      </c>
      <c r="F38" s="99"/>
      <c r="G38" s="86"/>
      <c r="H38" s="87"/>
      <c r="I38" s="86"/>
      <c r="J38" s="61"/>
    </row>
    <row r="39" spans="1:10" ht="51" customHeight="1" thickBot="1" x14ac:dyDescent="0.5">
      <c r="A39" s="88"/>
      <c r="B39" s="88"/>
      <c r="D39" s="89" t="s">
        <v>57</v>
      </c>
      <c r="E39" s="46" t="s">
        <v>58</v>
      </c>
      <c r="F39" s="47"/>
      <c r="G39" s="86"/>
      <c r="H39" s="87"/>
      <c r="I39" s="86"/>
      <c r="J39" s="61"/>
    </row>
    <row r="40" spans="1:10" ht="17" thickBot="1" x14ac:dyDescent="0.5">
      <c r="A40" s="88"/>
      <c r="B40" s="88"/>
      <c r="D40" s="126" t="s">
        <v>59</v>
      </c>
      <c r="E40" s="127"/>
      <c r="F40" s="128"/>
      <c r="G40" s="119"/>
      <c r="H40" s="120"/>
      <c r="I40" s="119"/>
      <c r="J40" s="121"/>
    </row>
    <row r="41" spans="1:10" ht="15.75" customHeight="1" thickBot="1" x14ac:dyDescent="0.5">
      <c r="A41" s="88"/>
      <c r="B41" s="88"/>
      <c r="D41" s="122" t="s">
        <v>60</v>
      </c>
      <c r="E41" s="123"/>
      <c r="F41" s="124"/>
      <c r="G41" s="108" t="s">
        <v>61</v>
      </c>
      <c r="H41" s="107">
        <f>SUM(H42:H49)</f>
        <v>0</v>
      </c>
      <c r="I41" s="129" t="s">
        <v>62</v>
      </c>
      <c r="J41" s="109">
        <f>SUM(H42:H49)/2</f>
        <v>0</v>
      </c>
    </row>
    <row r="42" spans="1:10" ht="52.5" customHeight="1" thickBot="1" x14ac:dyDescent="0.5">
      <c r="A42" s="90" t="s">
        <v>22</v>
      </c>
      <c r="B42" s="90" t="s">
        <v>63</v>
      </c>
      <c r="D42" s="100" t="s">
        <v>24</v>
      </c>
      <c r="E42" s="101" t="s">
        <v>64</v>
      </c>
      <c r="F42" s="102" t="s">
        <v>26</v>
      </c>
      <c r="G42" s="86" t="s">
        <v>65</v>
      </c>
      <c r="H42" s="87">
        <f>IF(D43=TRUE,2)+IF(E43=TRUE,1)+IF(F43=TRUE,0)</f>
        <v>0</v>
      </c>
      <c r="I42" s="60"/>
      <c r="J42" s="110" t="str">
        <f>IF(OR(H42=0,H46=0,J41&lt;1),"onder niveau",IF(AND(J41&gt;=1,J41&lt;1.49),"op niveau",IF(J41&gt;=1.5,"boven niveau","")))</f>
        <v>onder niveau</v>
      </c>
    </row>
    <row r="43" spans="1:10" ht="16.5" x14ac:dyDescent="0.45">
      <c r="A43" s="90"/>
      <c r="B43" s="90"/>
      <c r="D43" s="43" t="b">
        <v>0</v>
      </c>
      <c r="E43" s="44" t="b">
        <v>0</v>
      </c>
      <c r="F43" s="45" t="b">
        <v>0</v>
      </c>
      <c r="G43" s="86"/>
      <c r="H43" s="59"/>
      <c r="I43" s="60"/>
      <c r="J43" s="61"/>
    </row>
    <row r="44" spans="1:10" ht="69" x14ac:dyDescent="0.45">
      <c r="A44" s="90"/>
      <c r="B44" s="90"/>
      <c r="D44" s="91"/>
      <c r="E44" s="92" t="s">
        <v>66</v>
      </c>
      <c r="F44" s="93"/>
      <c r="G44" s="86"/>
      <c r="H44" s="87"/>
      <c r="I44" s="86"/>
      <c r="J44" s="61"/>
    </row>
    <row r="45" spans="1:10" ht="35" thickBot="1" x14ac:dyDescent="0.5">
      <c r="A45" s="90"/>
      <c r="B45" s="90"/>
      <c r="D45" s="94"/>
      <c r="E45" s="95" t="s">
        <v>67</v>
      </c>
      <c r="F45" s="96"/>
      <c r="G45" s="86"/>
      <c r="H45" s="87"/>
      <c r="I45" s="86"/>
      <c r="J45" s="61"/>
    </row>
    <row r="46" spans="1:10" ht="56" x14ac:dyDescent="0.45">
      <c r="A46" s="90" t="s">
        <v>22</v>
      </c>
      <c r="B46" s="90" t="s">
        <v>63</v>
      </c>
      <c r="D46" s="100" t="s">
        <v>24</v>
      </c>
      <c r="E46" s="101" t="s">
        <v>68</v>
      </c>
      <c r="F46" s="102" t="s">
        <v>26</v>
      </c>
      <c r="G46" s="86" t="s">
        <v>69</v>
      </c>
      <c r="H46" s="87">
        <f>IF(D47=TRUE,2)+IF(E47=TRUE,1)+IF(F47=TRUE,0)</f>
        <v>0</v>
      </c>
      <c r="I46" s="60"/>
      <c r="J46" s="61"/>
    </row>
    <row r="47" spans="1:10" ht="16.5" x14ac:dyDescent="0.45">
      <c r="A47" s="90"/>
      <c r="B47" s="90"/>
      <c r="D47" s="43" t="b">
        <v>0</v>
      </c>
      <c r="E47" s="44" t="b">
        <v>0</v>
      </c>
      <c r="F47" s="45" t="b">
        <v>0</v>
      </c>
      <c r="G47" s="86"/>
      <c r="H47" s="59"/>
      <c r="I47" s="60"/>
      <c r="J47" s="61"/>
    </row>
    <row r="48" spans="1:10" ht="34.5" x14ac:dyDescent="0.45">
      <c r="A48" s="90"/>
      <c r="B48" s="90"/>
      <c r="D48" s="91"/>
      <c r="E48" s="92" t="s">
        <v>70</v>
      </c>
      <c r="F48" s="93"/>
      <c r="G48" s="86"/>
      <c r="H48" s="87"/>
      <c r="I48" s="86"/>
      <c r="J48" s="61"/>
    </row>
    <row r="49" spans="1:10" ht="35" thickBot="1" x14ac:dyDescent="0.5">
      <c r="A49" s="90"/>
      <c r="B49" s="90"/>
      <c r="D49" s="94"/>
      <c r="E49" s="95" t="s">
        <v>71</v>
      </c>
      <c r="F49" s="96"/>
      <c r="G49" s="86"/>
      <c r="H49" s="87"/>
      <c r="I49" s="86"/>
      <c r="J49" s="61"/>
    </row>
    <row r="50" spans="1:10" ht="17" thickBot="1" x14ac:dyDescent="0.5">
      <c r="A50" s="88"/>
      <c r="B50" s="88"/>
      <c r="D50" s="115" t="s">
        <v>72</v>
      </c>
      <c r="E50" s="98" t="str">
        <f>J42</f>
        <v>onder niveau</v>
      </c>
      <c r="F50" s="99"/>
      <c r="G50" s="86"/>
      <c r="H50" s="87"/>
      <c r="I50" s="86"/>
      <c r="J50" s="61"/>
    </row>
    <row r="51" spans="1:10" ht="51" customHeight="1" thickBot="1" x14ac:dyDescent="0.5">
      <c r="A51" s="88"/>
      <c r="B51" s="88"/>
      <c r="D51" s="89" t="s">
        <v>73</v>
      </c>
      <c r="E51" s="46" t="s">
        <v>74</v>
      </c>
      <c r="F51" s="47"/>
      <c r="G51" s="86"/>
      <c r="H51" s="87"/>
      <c r="I51" s="86"/>
      <c r="J51" s="61"/>
    </row>
    <row r="52" spans="1:10" ht="17" thickBot="1" x14ac:dyDescent="0.5">
      <c r="A52" s="88"/>
      <c r="B52" s="88"/>
      <c r="D52" s="112" t="s">
        <v>75</v>
      </c>
      <c r="E52" s="113"/>
      <c r="F52" s="114"/>
      <c r="G52" s="108" t="s">
        <v>76</v>
      </c>
      <c r="H52" s="107">
        <f>SUM(H53:H56)</f>
        <v>0</v>
      </c>
      <c r="I52" s="108" t="s">
        <v>21</v>
      </c>
      <c r="J52" s="109">
        <f>SUM(H53:H56)/1</f>
        <v>0</v>
      </c>
    </row>
    <row r="53" spans="1:10" ht="48.5" thickBot="1" x14ac:dyDescent="0.5">
      <c r="A53" s="90" t="s">
        <v>22</v>
      </c>
      <c r="B53" s="90" t="s">
        <v>63</v>
      </c>
      <c r="D53" s="100" t="s">
        <v>24</v>
      </c>
      <c r="E53" s="101" t="s">
        <v>77</v>
      </c>
      <c r="F53" s="102" t="s">
        <v>26</v>
      </c>
      <c r="G53" s="86" t="s">
        <v>78</v>
      </c>
      <c r="H53" s="87">
        <f>IF(D54=TRUE,2)+IF(E54=TRUE,1)+IF(F54=TRUE,0)</f>
        <v>0</v>
      </c>
      <c r="I53" s="60"/>
      <c r="J53" s="110" t="str">
        <f>IF(OR(H53=0),"onder niveau",IF(AND(J52&gt;=1,J52&lt;1.5),"op niveau",IF(J52&gt;=1.5,"boven niveau","")))</f>
        <v>onder niveau</v>
      </c>
    </row>
    <row r="54" spans="1:10" ht="16.5" x14ac:dyDescent="0.45">
      <c r="A54" s="90"/>
      <c r="B54" s="90"/>
      <c r="D54" s="48" t="b">
        <v>0</v>
      </c>
      <c r="E54" s="49" t="b">
        <v>0</v>
      </c>
      <c r="F54" s="50" t="b">
        <v>0</v>
      </c>
      <c r="G54" s="58"/>
      <c r="H54" s="59"/>
      <c r="I54" s="60"/>
      <c r="J54" s="61"/>
    </row>
    <row r="55" spans="1:10" ht="46" x14ac:dyDescent="0.45">
      <c r="A55" s="90"/>
      <c r="B55" s="90"/>
      <c r="D55" s="91"/>
      <c r="E55" s="92" t="s">
        <v>79</v>
      </c>
      <c r="F55" s="93"/>
      <c r="G55" s="86"/>
      <c r="H55" s="87"/>
      <c r="I55" s="86"/>
      <c r="J55" s="61"/>
    </row>
    <row r="56" spans="1:10" ht="23.5" thickBot="1" x14ac:dyDescent="0.5">
      <c r="A56" s="90"/>
      <c r="B56" s="90"/>
      <c r="D56" s="94"/>
      <c r="E56" s="95" t="s">
        <v>80</v>
      </c>
      <c r="F56" s="96"/>
      <c r="G56" s="86"/>
      <c r="H56" s="87"/>
      <c r="I56" s="86"/>
      <c r="J56" s="61"/>
    </row>
    <row r="57" spans="1:10" ht="17" thickBot="1" x14ac:dyDescent="0.5">
      <c r="A57" s="88"/>
      <c r="B57" s="88"/>
      <c r="D57" s="125" t="s">
        <v>81</v>
      </c>
      <c r="E57" s="98" t="str">
        <f>J53</f>
        <v>onder niveau</v>
      </c>
      <c r="F57" s="99"/>
      <c r="G57" s="86"/>
      <c r="H57" s="87"/>
      <c r="I57" s="86"/>
      <c r="J57" s="61"/>
    </row>
    <row r="58" spans="1:10" ht="51" customHeight="1" thickBot="1" x14ac:dyDescent="0.5">
      <c r="A58" s="88"/>
      <c r="B58" s="88"/>
      <c r="D58" s="89" t="s">
        <v>82</v>
      </c>
      <c r="E58" s="46" t="s">
        <v>83</v>
      </c>
      <c r="F58" s="47"/>
      <c r="G58" s="86"/>
      <c r="H58" s="87"/>
      <c r="I58" s="86"/>
      <c r="J58" s="61"/>
    </row>
    <row r="59" spans="1:10" ht="17" thickBot="1" x14ac:dyDescent="0.5">
      <c r="A59" s="88"/>
      <c r="B59" s="88"/>
      <c r="D59" s="116" t="s">
        <v>84</v>
      </c>
      <c r="E59" s="117"/>
      <c r="F59" s="118"/>
      <c r="G59" s="119"/>
      <c r="H59" s="120"/>
      <c r="I59" s="119"/>
      <c r="J59" s="121"/>
    </row>
    <row r="60" spans="1:10" ht="17" thickBot="1" x14ac:dyDescent="0.5">
      <c r="A60" s="88"/>
      <c r="B60" s="88"/>
      <c r="D60" s="122" t="s">
        <v>85</v>
      </c>
      <c r="E60" s="123"/>
      <c r="F60" s="124"/>
      <c r="G60" s="108" t="s">
        <v>86</v>
      </c>
      <c r="H60" s="107">
        <f>SUM(H61:H72)</f>
        <v>0</v>
      </c>
      <c r="I60" s="108" t="s">
        <v>21</v>
      </c>
      <c r="J60" s="109">
        <f>SUM(H61:H72)/3</f>
        <v>0</v>
      </c>
    </row>
    <row r="61" spans="1:10" ht="56.5" thickBot="1" x14ac:dyDescent="0.5">
      <c r="A61" s="90" t="s">
        <v>22</v>
      </c>
      <c r="B61" s="90" t="s">
        <v>42</v>
      </c>
      <c r="D61" s="100" t="s">
        <v>24</v>
      </c>
      <c r="E61" s="101" t="s">
        <v>87</v>
      </c>
      <c r="F61" s="102" t="s">
        <v>26</v>
      </c>
      <c r="G61" s="86" t="s">
        <v>88</v>
      </c>
      <c r="H61" s="87">
        <f>IF(D62=TRUE,2)+IF(E62=TRUE,1)+IF(F62=TRUE,0)</f>
        <v>0</v>
      </c>
      <c r="I61" s="60"/>
      <c r="J61" s="110" t="str">
        <f>IF(OR(H61=0,H69=0,H65=0,J60&lt;1),"onder niveau",IF(AND(J60&gt;=1,J60&lt;1.5),"op niveau",IF(J60&gt;=1.5,"boven niveau","")))</f>
        <v>onder niveau</v>
      </c>
    </row>
    <row r="62" spans="1:10" ht="16.5" x14ac:dyDescent="0.45">
      <c r="A62" s="90"/>
      <c r="B62" s="90"/>
      <c r="D62" s="43" t="b">
        <v>0</v>
      </c>
      <c r="E62" s="44" t="b">
        <v>0</v>
      </c>
      <c r="F62" s="45" t="b">
        <v>0</v>
      </c>
      <c r="G62" s="58"/>
      <c r="H62" s="59"/>
      <c r="I62" s="60"/>
      <c r="J62" s="61"/>
    </row>
    <row r="63" spans="1:10" ht="34.5" x14ac:dyDescent="0.45">
      <c r="A63" s="90"/>
      <c r="B63" s="90"/>
      <c r="D63" s="91"/>
      <c r="E63" s="92" t="s">
        <v>89</v>
      </c>
      <c r="F63" s="93"/>
      <c r="G63" s="86"/>
      <c r="H63" s="87"/>
      <c r="I63" s="86"/>
      <c r="J63" s="61"/>
    </row>
    <row r="64" spans="1:10" ht="35" thickBot="1" x14ac:dyDescent="0.5">
      <c r="A64" s="90"/>
      <c r="B64" s="90"/>
      <c r="D64" s="94"/>
      <c r="E64" s="95" t="s">
        <v>90</v>
      </c>
      <c r="F64" s="96"/>
      <c r="G64" s="86"/>
      <c r="H64" s="87"/>
      <c r="I64" s="86"/>
      <c r="J64" s="61"/>
    </row>
    <row r="65" spans="1:10" ht="42" x14ac:dyDescent="0.45">
      <c r="A65" s="90" t="s">
        <v>22</v>
      </c>
      <c r="B65" s="90" t="s">
        <v>42</v>
      </c>
      <c r="D65" s="100" t="s">
        <v>24</v>
      </c>
      <c r="E65" s="101" t="s">
        <v>91</v>
      </c>
      <c r="F65" s="102" t="s">
        <v>26</v>
      </c>
      <c r="G65" s="86" t="s">
        <v>92</v>
      </c>
      <c r="H65" s="87">
        <f>IF(D66=TRUE,2)+IF(E66=TRUE,1)+IF(F66=TRUE,0)</f>
        <v>0</v>
      </c>
      <c r="I65" s="60"/>
      <c r="J65" s="61"/>
    </row>
    <row r="66" spans="1:10" ht="16.5" x14ac:dyDescent="0.45">
      <c r="A66" s="90"/>
      <c r="B66" s="90"/>
      <c r="D66" s="43" t="b">
        <v>0</v>
      </c>
      <c r="E66" s="44" t="b">
        <v>0</v>
      </c>
      <c r="F66" s="45" t="b">
        <v>0</v>
      </c>
      <c r="G66" s="58"/>
      <c r="H66" s="59"/>
      <c r="I66" s="60"/>
      <c r="J66" s="61"/>
    </row>
    <row r="67" spans="1:10" ht="23" x14ac:dyDescent="0.45">
      <c r="A67" s="90"/>
      <c r="B67" s="90"/>
      <c r="D67" s="91"/>
      <c r="E67" s="92" t="s">
        <v>93</v>
      </c>
      <c r="F67" s="93"/>
      <c r="G67" s="86"/>
      <c r="H67" s="87"/>
      <c r="I67" s="86"/>
      <c r="J67" s="61"/>
    </row>
    <row r="68" spans="1:10" ht="46.5" thickBot="1" x14ac:dyDescent="0.5">
      <c r="A68" s="90"/>
      <c r="B68" s="90"/>
      <c r="D68" s="94"/>
      <c r="E68" s="95" t="s">
        <v>94</v>
      </c>
      <c r="F68" s="96"/>
      <c r="G68" s="86"/>
      <c r="H68" s="87"/>
      <c r="I68" s="86"/>
      <c r="J68" s="61"/>
    </row>
    <row r="69" spans="1:10" ht="56" x14ac:dyDescent="0.45">
      <c r="A69" s="90" t="s">
        <v>22</v>
      </c>
      <c r="B69" s="90" t="s">
        <v>42</v>
      </c>
      <c r="D69" s="100" t="s">
        <v>24</v>
      </c>
      <c r="E69" s="101" t="s">
        <v>95</v>
      </c>
      <c r="F69" s="102" t="s">
        <v>26</v>
      </c>
      <c r="G69" s="86" t="s">
        <v>96</v>
      </c>
      <c r="H69" s="87">
        <f>IF(D70=TRUE,2)+IF(E70=TRUE,1)+IF(F70=TRUE,0)</f>
        <v>0</v>
      </c>
      <c r="I69" s="60"/>
      <c r="J69" s="61"/>
    </row>
    <row r="70" spans="1:10" ht="16.5" x14ac:dyDescent="0.45">
      <c r="A70" s="90"/>
      <c r="B70" s="90"/>
      <c r="D70" s="43" t="b">
        <v>0</v>
      </c>
      <c r="E70" s="44" t="b">
        <v>0</v>
      </c>
      <c r="F70" s="45" t="b">
        <v>0</v>
      </c>
      <c r="G70" s="58"/>
      <c r="H70" s="59"/>
      <c r="I70" s="60"/>
      <c r="J70" s="61"/>
    </row>
    <row r="71" spans="1:10" ht="34.5" x14ac:dyDescent="0.45">
      <c r="A71" s="90"/>
      <c r="B71" s="90"/>
      <c r="D71" s="91"/>
      <c r="E71" s="92" t="s">
        <v>97</v>
      </c>
      <c r="F71" s="93"/>
      <c r="G71" s="86"/>
      <c r="H71" s="87"/>
      <c r="I71" s="86"/>
      <c r="J71" s="61"/>
    </row>
    <row r="72" spans="1:10" ht="35" thickBot="1" x14ac:dyDescent="0.5">
      <c r="A72" s="90"/>
      <c r="B72" s="90"/>
      <c r="D72" s="94"/>
      <c r="E72" s="95" t="s">
        <v>98</v>
      </c>
      <c r="F72" s="96"/>
      <c r="G72" s="86"/>
      <c r="H72" s="87"/>
      <c r="I72" s="86"/>
      <c r="J72" s="61"/>
    </row>
    <row r="73" spans="1:10" ht="17" thickBot="1" x14ac:dyDescent="0.5">
      <c r="A73" s="88"/>
      <c r="B73" s="88"/>
      <c r="D73" s="115" t="s">
        <v>99</v>
      </c>
      <c r="E73" s="98" t="str">
        <f>J61</f>
        <v>onder niveau</v>
      </c>
      <c r="F73" s="99"/>
      <c r="G73" s="86"/>
      <c r="H73" s="87"/>
      <c r="I73" s="86"/>
      <c r="J73" s="61"/>
    </row>
    <row r="74" spans="1:10" ht="51" customHeight="1" thickBot="1" x14ac:dyDescent="0.5">
      <c r="A74" s="88"/>
      <c r="B74" s="88"/>
      <c r="D74" s="89" t="s">
        <v>100</v>
      </c>
      <c r="E74" s="46" t="s">
        <v>101</v>
      </c>
      <c r="F74" s="47"/>
      <c r="G74" s="86"/>
      <c r="H74" s="87"/>
      <c r="I74" s="86"/>
      <c r="J74" s="61"/>
    </row>
    <row r="75" spans="1:10" ht="17" thickBot="1" x14ac:dyDescent="0.5">
      <c r="A75" s="88"/>
      <c r="B75" s="88"/>
      <c r="D75" s="112" t="s">
        <v>102</v>
      </c>
      <c r="E75" s="113" t="s">
        <v>102</v>
      </c>
      <c r="F75" s="114"/>
      <c r="G75" s="106" t="s">
        <v>103</v>
      </c>
      <c r="H75" s="107">
        <f>SUM(H76:H78)</f>
        <v>0</v>
      </c>
      <c r="I75" s="108" t="s">
        <v>21</v>
      </c>
      <c r="J75" s="109">
        <f>SUM(H76:H78)/1</f>
        <v>0</v>
      </c>
    </row>
    <row r="76" spans="1:10" ht="48.5" thickBot="1" x14ac:dyDescent="0.5">
      <c r="A76" s="90" t="s">
        <v>22</v>
      </c>
      <c r="B76" s="90" t="s">
        <v>63</v>
      </c>
      <c r="D76" s="100" t="s">
        <v>24</v>
      </c>
      <c r="E76" s="101" t="s">
        <v>104</v>
      </c>
      <c r="F76" s="102" t="s">
        <v>26</v>
      </c>
      <c r="G76" s="58" t="s">
        <v>105</v>
      </c>
      <c r="H76" s="87">
        <f>IF(D77=TRUE,2)+IF(E77=TRUE,1)+IF(F77=TRUE,0)</f>
        <v>0</v>
      </c>
      <c r="I76" s="60"/>
      <c r="J76" s="110" t="str">
        <f>IF(OR(H76=0),"onder niveau",IF(AND(J75&gt;=1,J75&lt;1.5),"op niveau",IF(J75&gt;=1.5,"boven niveau","")))</f>
        <v>onder niveau</v>
      </c>
    </row>
    <row r="77" spans="1:10" ht="16.5" x14ac:dyDescent="0.45">
      <c r="A77" s="90"/>
      <c r="B77" s="90"/>
      <c r="D77" s="43" t="b">
        <v>0</v>
      </c>
      <c r="E77" s="44" t="b">
        <v>0</v>
      </c>
      <c r="F77" s="45" t="b">
        <v>0</v>
      </c>
      <c r="G77" s="58"/>
      <c r="H77" s="59"/>
      <c r="I77" s="60"/>
      <c r="J77" s="61"/>
    </row>
    <row r="78" spans="1:10" ht="92.5" thickBot="1" x14ac:dyDescent="0.5">
      <c r="A78" s="90"/>
      <c r="B78" s="90"/>
      <c r="D78" s="94"/>
      <c r="E78" s="95" t="s">
        <v>106</v>
      </c>
      <c r="F78" s="96"/>
      <c r="G78" s="58"/>
      <c r="H78" s="59"/>
      <c r="I78" s="60"/>
      <c r="J78" s="61"/>
    </row>
    <row r="79" spans="1:10" ht="17" thickBot="1" x14ac:dyDescent="0.5">
      <c r="A79" s="88"/>
      <c r="B79" s="88"/>
      <c r="D79" s="111" t="s">
        <v>107</v>
      </c>
      <c r="E79" s="98" t="str">
        <f>J76</f>
        <v>onder niveau</v>
      </c>
      <c r="F79" s="99"/>
      <c r="G79" s="58"/>
      <c r="H79" s="59"/>
      <c r="I79" s="60"/>
      <c r="J79" s="61"/>
    </row>
    <row r="80" spans="1:10" ht="51" customHeight="1" thickBot="1" x14ac:dyDescent="0.5">
      <c r="A80" s="88"/>
      <c r="B80" s="88"/>
      <c r="D80" s="89" t="s">
        <v>108</v>
      </c>
      <c r="E80" s="46" t="s">
        <v>109</v>
      </c>
      <c r="F80" s="47"/>
      <c r="G80" s="86"/>
      <c r="H80" s="87"/>
      <c r="I80" s="86"/>
      <c r="J80" s="61"/>
    </row>
    <row r="81" spans="1:10" ht="17" thickBot="1" x14ac:dyDescent="0.5">
      <c r="A81" s="88"/>
      <c r="B81" s="88"/>
      <c r="D81" s="103" t="s">
        <v>110</v>
      </c>
      <c r="E81" s="104"/>
      <c r="F81" s="105"/>
      <c r="G81" s="106" t="s">
        <v>111</v>
      </c>
      <c r="H81" s="107">
        <f>SUM(H82:H94)</f>
        <v>0</v>
      </c>
      <c r="I81" s="108" t="s">
        <v>112</v>
      </c>
      <c r="J81" s="109">
        <f>SUM(H82:H94)/3</f>
        <v>0</v>
      </c>
    </row>
    <row r="82" spans="1:10" ht="48.5" thickBot="1" x14ac:dyDescent="0.5">
      <c r="A82" s="90" t="s">
        <v>22</v>
      </c>
      <c r="B82" s="90" t="s">
        <v>42</v>
      </c>
      <c r="D82" s="100" t="s">
        <v>24</v>
      </c>
      <c r="E82" s="101" t="s">
        <v>113</v>
      </c>
      <c r="F82" s="102" t="s">
        <v>26</v>
      </c>
      <c r="G82" s="58" t="s">
        <v>114</v>
      </c>
      <c r="H82" s="87">
        <f t="shared" ref="H82:H91" si="0">IF(D83=TRUE,2)+IF(E83=TRUE,1)+IF(F83=TRUE,0)</f>
        <v>0</v>
      </c>
      <c r="I82" s="61"/>
      <c r="J82" s="110" t="str">
        <f>IF(OR(H82=0,H91=0,H88=0,J81&lt;1),"onder niveau",IF(AND(J81&gt;=1,J81&lt;1.5),"op niveau",IF(J81&gt;=1.5,"boven niveau","")))</f>
        <v>onder niveau</v>
      </c>
    </row>
    <row r="83" spans="1:10" ht="16.5" x14ac:dyDescent="0.45">
      <c r="A83" s="90"/>
      <c r="B83" s="90"/>
      <c r="D83" s="43" t="b">
        <v>0</v>
      </c>
      <c r="E83" s="44" t="b">
        <v>0</v>
      </c>
      <c r="F83" s="45" t="b">
        <v>0</v>
      </c>
      <c r="G83" s="58"/>
      <c r="H83" s="59"/>
      <c r="I83" s="60"/>
      <c r="J83" s="61"/>
    </row>
    <row r="84" spans="1:10" ht="48.5" customHeight="1" x14ac:dyDescent="0.45">
      <c r="A84" s="90"/>
      <c r="B84" s="90"/>
      <c r="D84" s="91"/>
      <c r="E84" s="92" t="s">
        <v>115</v>
      </c>
      <c r="F84" s="93"/>
      <c r="G84" s="58"/>
      <c r="H84" s="59"/>
      <c r="I84" s="60"/>
      <c r="J84" s="61"/>
    </row>
    <row r="85" spans="1:10" ht="46" x14ac:dyDescent="0.45">
      <c r="A85" s="90"/>
      <c r="B85" s="90"/>
      <c r="D85" s="91"/>
      <c r="E85" s="92" t="s">
        <v>116</v>
      </c>
      <c r="F85" s="93"/>
      <c r="G85" s="58"/>
      <c r="H85" s="59"/>
      <c r="I85" s="60"/>
      <c r="J85" s="61"/>
    </row>
    <row r="86" spans="1:10" ht="23" x14ac:dyDescent="0.45">
      <c r="A86" s="90"/>
      <c r="B86" s="90"/>
      <c r="D86" s="91"/>
      <c r="E86" s="92" t="s">
        <v>117</v>
      </c>
      <c r="F86" s="93"/>
      <c r="G86" s="58"/>
      <c r="H86" s="59"/>
      <c r="I86" s="61"/>
      <c r="J86" s="61"/>
    </row>
    <row r="87" spans="1:10" ht="23.5" thickBot="1" x14ac:dyDescent="0.5">
      <c r="A87" s="90"/>
      <c r="B87" s="90"/>
      <c r="D87" s="94"/>
      <c r="E87" s="95" t="s">
        <v>118</v>
      </c>
      <c r="F87" s="96"/>
      <c r="G87" s="58"/>
      <c r="H87" s="59"/>
      <c r="I87" s="61"/>
      <c r="J87" s="61"/>
    </row>
    <row r="88" spans="1:10" ht="28" x14ac:dyDescent="0.45">
      <c r="A88" s="90" t="s">
        <v>119</v>
      </c>
      <c r="B88" s="90" t="s">
        <v>42</v>
      </c>
      <c r="D88" s="100" t="s">
        <v>24</v>
      </c>
      <c r="E88" s="101" t="s">
        <v>120</v>
      </c>
      <c r="F88" s="102" t="s">
        <v>26</v>
      </c>
      <c r="G88" s="58" t="s">
        <v>121</v>
      </c>
      <c r="H88" s="87">
        <f t="shared" si="0"/>
        <v>0</v>
      </c>
      <c r="I88" s="61"/>
      <c r="J88" s="61"/>
    </row>
    <row r="89" spans="1:10" ht="16.5" x14ac:dyDescent="0.45">
      <c r="A89" s="90"/>
      <c r="B89" s="90"/>
      <c r="D89" s="43" t="b">
        <v>0</v>
      </c>
      <c r="E89" s="44" t="b">
        <v>0</v>
      </c>
      <c r="F89" s="45" t="b">
        <v>0</v>
      </c>
      <c r="G89" s="58"/>
      <c r="H89" s="59"/>
      <c r="I89" s="61"/>
      <c r="J89" s="61"/>
    </row>
    <row r="90" spans="1:10" ht="23.5" thickBot="1" x14ac:dyDescent="0.5">
      <c r="A90" s="90"/>
      <c r="B90" s="90"/>
      <c r="D90" s="94"/>
      <c r="E90" s="95" t="s">
        <v>122</v>
      </c>
      <c r="F90" s="96"/>
      <c r="G90" s="58"/>
      <c r="H90" s="59"/>
      <c r="I90" s="61"/>
      <c r="J90" s="61"/>
    </row>
    <row r="91" spans="1:10" ht="56" x14ac:dyDescent="0.45">
      <c r="A91" s="90" t="s">
        <v>22</v>
      </c>
      <c r="B91" s="90" t="s">
        <v>63</v>
      </c>
      <c r="D91" s="100" t="s">
        <v>24</v>
      </c>
      <c r="E91" s="101" t="s">
        <v>123</v>
      </c>
      <c r="F91" s="102" t="s">
        <v>26</v>
      </c>
      <c r="G91" s="58" t="s">
        <v>124</v>
      </c>
      <c r="H91" s="87">
        <f t="shared" si="0"/>
        <v>0</v>
      </c>
      <c r="I91" s="61"/>
      <c r="J91" s="61"/>
    </row>
    <row r="92" spans="1:10" ht="16.5" x14ac:dyDescent="0.45">
      <c r="A92" s="90"/>
      <c r="B92" s="90"/>
      <c r="D92" s="43" t="b">
        <v>0</v>
      </c>
      <c r="E92" s="44" t="b">
        <v>0</v>
      </c>
      <c r="F92" s="45" t="b">
        <v>0</v>
      </c>
      <c r="G92" s="58"/>
      <c r="H92" s="59"/>
      <c r="I92" s="61"/>
      <c r="J92" s="61"/>
    </row>
    <row r="93" spans="1:10" ht="34.5" x14ac:dyDescent="0.45">
      <c r="A93" s="90"/>
      <c r="B93" s="90"/>
      <c r="D93" s="91"/>
      <c r="E93" s="92" t="s">
        <v>125</v>
      </c>
      <c r="F93" s="93"/>
      <c r="G93" s="58"/>
      <c r="H93" s="59"/>
      <c r="I93" s="60"/>
      <c r="J93" s="61"/>
    </row>
    <row r="94" spans="1:10" ht="17" thickBot="1" x14ac:dyDescent="0.5">
      <c r="A94" s="90"/>
      <c r="B94" s="90"/>
      <c r="D94" s="94"/>
      <c r="E94" s="95" t="s">
        <v>126</v>
      </c>
      <c r="F94" s="96"/>
      <c r="G94" s="58"/>
      <c r="H94" s="59"/>
      <c r="I94" s="60"/>
      <c r="J94" s="61"/>
    </row>
    <row r="95" spans="1:10" ht="29" thickBot="1" x14ac:dyDescent="0.5">
      <c r="D95" s="97" t="s">
        <v>127</v>
      </c>
      <c r="E95" s="98" t="str">
        <f>J82</f>
        <v>onder niveau</v>
      </c>
      <c r="F95" s="99"/>
      <c r="G95" s="58"/>
      <c r="H95" s="59"/>
      <c r="I95" s="60"/>
      <c r="J95" s="61"/>
    </row>
    <row r="96" spans="1:10" ht="51" customHeight="1" thickBot="1" x14ac:dyDescent="0.5">
      <c r="A96" s="88"/>
      <c r="B96" s="88"/>
      <c r="D96" s="89" t="s">
        <v>128</v>
      </c>
      <c r="E96" s="46" t="s">
        <v>129</v>
      </c>
      <c r="F96" s="47"/>
      <c r="G96" s="86"/>
      <c r="H96" s="87"/>
      <c r="I96" s="86"/>
      <c r="J96" s="61"/>
    </row>
    <row r="97" spans="1:26" ht="16.5" thickBot="1" x14ac:dyDescent="0.5">
      <c r="D97" s="57"/>
      <c r="E97" s="57"/>
      <c r="F97" s="57"/>
      <c r="G97" s="58"/>
      <c r="H97" s="59"/>
      <c r="I97" s="60"/>
      <c r="J97" s="61"/>
    </row>
    <row r="98" spans="1:26" s="76" customFormat="1" ht="14" x14ac:dyDescent="0.4">
      <c r="A98" s="74"/>
      <c r="B98" s="74"/>
      <c r="C98" s="74"/>
      <c r="D98" s="80" t="s">
        <v>130</v>
      </c>
      <c r="E98" s="81"/>
      <c r="F98" s="82"/>
      <c r="G98" s="72"/>
      <c r="H98" s="73"/>
      <c r="I98" s="74"/>
      <c r="J98" s="75"/>
      <c r="K98" s="74"/>
      <c r="L98" s="74"/>
      <c r="M98" s="74"/>
      <c r="N98" s="74"/>
      <c r="O98" s="74"/>
      <c r="P98" s="74"/>
      <c r="Q98" s="74"/>
      <c r="R98" s="74"/>
      <c r="S98" s="74"/>
      <c r="T98" s="74"/>
      <c r="U98" s="74"/>
      <c r="V98" s="74"/>
      <c r="W98" s="74"/>
      <c r="X98" s="74"/>
      <c r="Y98" s="74"/>
      <c r="Z98" s="74"/>
    </row>
    <row r="99" spans="1:26" s="76" customFormat="1" ht="14.5" thickBot="1" x14ac:dyDescent="0.45">
      <c r="A99" s="74"/>
      <c r="B99" s="74"/>
      <c r="C99" s="74"/>
      <c r="D99" s="83" t="s">
        <v>131</v>
      </c>
      <c r="E99" s="84"/>
      <c r="F99" s="85"/>
      <c r="G99" s="72"/>
      <c r="H99" s="73"/>
      <c r="I99" s="74"/>
      <c r="J99" s="75"/>
      <c r="K99" s="74"/>
      <c r="L99" s="74"/>
      <c r="M99" s="74"/>
      <c r="N99" s="74"/>
      <c r="O99" s="74"/>
      <c r="P99" s="74"/>
      <c r="Q99" s="74"/>
      <c r="R99" s="74"/>
      <c r="S99" s="74"/>
      <c r="T99" s="74"/>
      <c r="U99" s="74"/>
      <c r="V99" s="74"/>
      <c r="W99" s="74"/>
      <c r="X99" s="74"/>
      <c r="Y99" s="74"/>
      <c r="Z99" s="74"/>
    </row>
    <row r="100" spans="1:26" s="76" customFormat="1" ht="14" x14ac:dyDescent="0.4">
      <c r="A100" s="74"/>
      <c r="B100" s="74"/>
      <c r="C100" s="74"/>
      <c r="D100" s="79" t="s">
        <v>132</v>
      </c>
      <c r="E100" s="51" t="s">
        <v>133</v>
      </c>
      <c r="F100" s="52"/>
      <c r="G100" s="72"/>
      <c r="H100" s="73"/>
      <c r="I100" s="74"/>
      <c r="J100" s="75"/>
      <c r="K100" s="74"/>
      <c r="L100" s="74"/>
      <c r="M100" s="74"/>
      <c r="N100" s="74"/>
      <c r="O100" s="74"/>
      <c r="P100" s="74"/>
      <c r="Q100" s="74"/>
      <c r="R100" s="74"/>
      <c r="S100" s="74"/>
      <c r="T100" s="74"/>
      <c r="U100" s="74"/>
      <c r="V100" s="74"/>
      <c r="W100" s="74"/>
      <c r="X100" s="74"/>
      <c r="Y100" s="74"/>
      <c r="Z100" s="74"/>
    </row>
    <row r="101" spans="1:26" s="76" customFormat="1" ht="14" x14ac:dyDescent="0.4">
      <c r="A101" s="74"/>
      <c r="B101" s="74"/>
      <c r="C101" s="74"/>
      <c r="D101" s="78" t="s">
        <v>134</v>
      </c>
      <c r="E101" s="53" t="s">
        <v>135</v>
      </c>
      <c r="F101" s="54"/>
      <c r="G101" s="72"/>
      <c r="H101" s="73"/>
      <c r="I101" s="74"/>
      <c r="J101" s="75"/>
      <c r="K101" s="74"/>
      <c r="L101" s="74"/>
      <c r="M101" s="74"/>
      <c r="N101" s="74"/>
      <c r="O101" s="74"/>
      <c r="P101" s="74"/>
      <c r="Q101" s="74"/>
      <c r="R101" s="74"/>
      <c r="S101" s="74"/>
      <c r="T101" s="74"/>
      <c r="U101" s="74"/>
      <c r="V101" s="74"/>
      <c r="W101" s="74"/>
      <c r="X101" s="74"/>
      <c r="Y101" s="74"/>
      <c r="Z101" s="74"/>
    </row>
    <row r="102" spans="1:26" s="76" customFormat="1" ht="14.5" thickBot="1" x14ac:dyDescent="0.45">
      <c r="A102" s="74"/>
      <c r="B102" s="74"/>
      <c r="C102" s="74"/>
      <c r="D102" s="77" t="s">
        <v>136</v>
      </c>
      <c r="E102" s="55" t="s">
        <v>137</v>
      </c>
      <c r="F102" s="56"/>
      <c r="G102" s="72"/>
      <c r="H102" s="73"/>
      <c r="I102" s="74"/>
      <c r="J102" s="75"/>
      <c r="K102" s="74"/>
      <c r="L102" s="74"/>
      <c r="M102" s="74"/>
      <c r="N102" s="74"/>
      <c r="O102" s="74"/>
      <c r="P102" s="74"/>
      <c r="Q102" s="74"/>
      <c r="R102" s="74"/>
      <c r="S102" s="74"/>
      <c r="T102" s="74"/>
      <c r="U102" s="74"/>
      <c r="V102" s="74"/>
      <c r="W102" s="74"/>
      <c r="X102" s="74"/>
      <c r="Y102" s="74"/>
      <c r="Z102" s="74"/>
    </row>
    <row r="103" spans="1:26" x14ac:dyDescent="0.45">
      <c r="D103" s="57"/>
      <c r="E103" s="57"/>
      <c r="F103" s="57"/>
      <c r="G103" s="58"/>
      <c r="H103" s="59"/>
      <c r="I103" s="60"/>
      <c r="J103" s="61"/>
    </row>
    <row r="104" spans="1:26" x14ac:dyDescent="0.45">
      <c r="D104" s="57"/>
      <c r="E104" s="57"/>
      <c r="F104" s="57"/>
      <c r="G104" s="58"/>
      <c r="H104" s="59"/>
      <c r="I104" s="60"/>
      <c r="J104" s="61"/>
    </row>
    <row r="105" spans="1:26" x14ac:dyDescent="0.45">
      <c r="D105" s="57"/>
      <c r="E105" s="57"/>
      <c r="F105" s="57"/>
      <c r="G105" s="58"/>
      <c r="H105" s="59"/>
      <c r="I105" s="60"/>
      <c r="J105" s="61"/>
    </row>
    <row r="106" spans="1:26" x14ac:dyDescent="0.45">
      <c r="D106" s="57"/>
      <c r="E106" s="57"/>
      <c r="F106" s="57"/>
      <c r="G106" s="58"/>
      <c r="H106" s="59"/>
      <c r="I106" s="60"/>
      <c r="J106" s="61"/>
    </row>
    <row r="107" spans="1:26" x14ac:dyDescent="0.45">
      <c r="D107" s="57"/>
      <c r="E107" s="57"/>
      <c r="F107" s="57"/>
      <c r="G107" s="58"/>
      <c r="H107" s="59"/>
      <c r="I107" s="60"/>
      <c r="J107" s="61"/>
    </row>
    <row r="108" spans="1:26" x14ac:dyDescent="0.45">
      <c r="D108" s="57"/>
      <c r="E108" s="57"/>
      <c r="F108" s="57"/>
      <c r="G108" s="58"/>
      <c r="H108" s="59"/>
      <c r="I108" s="60"/>
      <c r="J108" s="61"/>
    </row>
    <row r="109" spans="1:26" x14ac:dyDescent="0.45">
      <c r="D109" s="57"/>
      <c r="E109" s="57"/>
      <c r="F109" s="57"/>
      <c r="G109" s="58"/>
      <c r="H109" s="59"/>
      <c r="I109" s="60"/>
      <c r="J109" s="61"/>
    </row>
    <row r="110" spans="1:26" x14ac:dyDescent="0.45">
      <c r="D110" s="57"/>
      <c r="E110" s="57"/>
      <c r="F110" s="57"/>
      <c r="G110" s="58"/>
      <c r="H110" s="59"/>
      <c r="I110" s="60"/>
      <c r="J110" s="61"/>
    </row>
    <row r="111" spans="1:26" x14ac:dyDescent="0.45">
      <c r="D111" s="57"/>
      <c r="E111" s="57"/>
      <c r="F111" s="57"/>
      <c r="G111" s="58"/>
      <c r="H111" s="59"/>
      <c r="I111" s="60"/>
      <c r="J111" s="61"/>
    </row>
    <row r="112" spans="1:26" s="63" customFormat="1" x14ac:dyDescent="0.45">
      <c r="G112" s="64"/>
      <c r="H112" s="65"/>
      <c r="I112" s="66"/>
      <c r="J112" s="67"/>
    </row>
    <row r="113" spans="7:10" s="63" customFormat="1" x14ac:dyDescent="0.45">
      <c r="G113" s="64"/>
      <c r="H113" s="65"/>
      <c r="I113" s="66"/>
      <c r="J113" s="67"/>
    </row>
    <row r="114" spans="7:10" s="63" customFormat="1" x14ac:dyDescent="0.45">
      <c r="G114" s="64"/>
      <c r="H114" s="65"/>
      <c r="I114" s="66"/>
      <c r="J114" s="67"/>
    </row>
    <row r="115" spans="7:10" s="63" customFormat="1" x14ac:dyDescent="0.45">
      <c r="G115" s="64"/>
      <c r="H115" s="65"/>
      <c r="I115" s="66"/>
      <c r="J115" s="67"/>
    </row>
    <row r="116" spans="7:10" s="63" customFormat="1" x14ac:dyDescent="0.45">
      <c r="G116" s="64"/>
      <c r="H116" s="65"/>
      <c r="I116" s="66"/>
      <c r="J116" s="67"/>
    </row>
    <row r="117" spans="7:10" s="63" customFormat="1" x14ac:dyDescent="0.45">
      <c r="G117" s="64"/>
      <c r="H117" s="65"/>
      <c r="I117" s="66"/>
      <c r="J117" s="67"/>
    </row>
    <row r="118" spans="7:10" s="63" customFormat="1" x14ac:dyDescent="0.45">
      <c r="G118" s="64"/>
      <c r="H118" s="65"/>
      <c r="I118" s="66"/>
      <c r="J118" s="67"/>
    </row>
    <row r="119" spans="7:10" s="63" customFormat="1" x14ac:dyDescent="0.45">
      <c r="G119" s="64"/>
      <c r="H119" s="65"/>
      <c r="I119" s="66"/>
      <c r="J119" s="67"/>
    </row>
    <row r="120" spans="7:10" s="63" customFormat="1" x14ac:dyDescent="0.45">
      <c r="G120" s="64"/>
      <c r="H120" s="65"/>
      <c r="I120" s="66"/>
      <c r="J120" s="67"/>
    </row>
    <row r="121" spans="7:10" s="63" customFormat="1" x14ac:dyDescent="0.45">
      <c r="G121" s="64"/>
      <c r="H121" s="65"/>
      <c r="I121" s="66"/>
      <c r="J121" s="67"/>
    </row>
    <row r="122" spans="7:10" s="63" customFormat="1" x14ac:dyDescent="0.45">
      <c r="G122" s="64"/>
      <c r="H122" s="65"/>
      <c r="I122" s="66"/>
      <c r="J122" s="67"/>
    </row>
    <row r="123" spans="7:10" s="63" customFormat="1" x14ac:dyDescent="0.45">
      <c r="G123" s="64"/>
      <c r="H123" s="65"/>
      <c r="I123" s="66"/>
      <c r="J123" s="67"/>
    </row>
    <row r="124" spans="7:10" s="63" customFormat="1" x14ac:dyDescent="0.45">
      <c r="G124" s="64"/>
      <c r="H124" s="65"/>
      <c r="I124" s="66"/>
      <c r="J124" s="67"/>
    </row>
    <row r="125" spans="7:10" s="63" customFormat="1" x14ac:dyDescent="0.45">
      <c r="G125" s="64"/>
      <c r="H125" s="65"/>
      <c r="I125" s="66"/>
      <c r="J125" s="67"/>
    </row>
    <row r="126" spans="7:10" s="63" customFormat="1" x14ac:dyDescent="0.45">
      <c r="G126" s="64"/>
      <c r="H126" s="65"/>
      <c r="I126" s="66"/>
      <c r="J126" s="67"/>
    </row>
    <row r="127" spans="7:10" s="63" customFormat="1" x14ac:dyDescent="0.45">
      <c r="G127" s="64"/>
      <c r="H127" s="65"/>
      <c r="I127" s="66"/>
      <c r="J127" s="67"/>
    </row>
    <row r="128" spans="7:10" s="63" customFormat="1" x14ac:dyDescent="0.45">
      <c r="G128" s="64"/>
      <c r="H128" s="65"/>
      <c r="I128" s="66"/>
      <c r="J128" s="67"/>
    </row>
    <row r="129" spans="7:10" s="63" customFormat="1" x14ac:dyDescent="0.45">
      <c r="G129" s="64"/>
      <c r="H129" s="65"/>
      <c r="I129" s="66"/>
      <c r="J129" s="67"/>
    </row>
    <row r="130" spans="7:10" s="63" customFormat="1" x14ac:dyDescent="0.45">
      <c r="G130" s="64"/>
      <c r="H130" s="65"/>
      <c r="I130" s="66"/>
      <c r="J130" s="67"/>
    </row>
    <row r="131" spans="7:10" s="63" customFormat="1" x14ac:dyDescent="0.45">
      <c r="G131" s="64"/>
      <c r="H131" s="65"/>
      <c r="I131" s="66"/>
      <c r="J131" s="67"/>
    </row>
    <row r="132" spans="7:10" s="63" customFormat="1" x14ac:dyDescent="0.45">
      <c r="G132" s="64"/>
      <c r="H132" s="65"/>
      <c r="I132" s="66"/>
      <c r="J132" s="67"/>
    </row>
    <row r="133" spans="7:10" s="63" customFormat="1" x14ac:dyDescent="0.45">
      <c r="G133" s="64"/>
      <c r="H133" s="65"/>
      <c r="I133" s="66"/>
      <c r="J133" s="67"/>
    </row>
    <row r="134" spans="7:10" s="63" customFormat="1" x14ac:dyDescent="0.45">
      <c r="G134" s="64"/>
      <c r="H134" s="65"/>
      <c r="I134" s="66"/>
      <c r="J134" s="67"/>
    </row>
    <row r="135" spans="7:10" s="63" customFormat="1" x14ac:dyDescent="0.45">
      <c r="G135" s="64"/>
      <c r="H135" s="65"/>
      <c r="I135" s="66"/>
      <c r="J135" s="67"/>
    </row>
    <row r="136" spans="7:10" s="63" customFormat="1" x14ac:dyDescent="0.45">
      <c r="G136" s="64"/>
      <c r="H136" s="65"/>
      <c r="I136" s="66"/>
      <c r="J136" s="67"/>
    </row>
    <row r="137" spans="7:10" s="63" customFormat="1" x14ac:dyDescent="0.45">
      <c r="G137" s="64"/>
      <c r="H137" s="65"/>
      <c r="I137" s="66"/>
      <c r="J137" s="67"/>
    </row>
    <row r="138" spans="7:10" s="63" customFormat="1" x14ac:dyDescent="0.45">
      <c r="G138" s="64"/>
      <c r="H138" s="65"/>
      <c r="I138" s="66"/>
      <c r="J138" s="67"/>
    </row>
    <row r="139" spans="7:10" s="63" customFormat="1" x14ac:dyDescent="0.45">
      <c r="G139" s="64"/>
      <c r="H139" s="65"/>
      <c r="I139" s="66"/>
      <c r="J139" s="67"/>
    </row>
    <row r="140" spans="7:10" s="63" customFormat="1" x14ac:dyDescent="0.45">
      <c r="G140" s="64"/>
      <c r="H140" s="65"/>
      <c r="I140" s="66"/>
      <c r="J140" s="67"/>
    </row>
    <row r="141" spans="7:10" s="63" customFormat="1" x14ac:dyDescent="0.45">
      <c r="G141" s="64"/>
      <c r="H141" s="65"/>
      <c r="I141" s="66"/>
      <c r="J141" s="67"/>
    </row>
    <row r="142" spans="7:10" s="63" customFormat="1" x14ac:dyDescent="0.45">
      <c r="G142" s="64"/>
      <c r="H142" s="65"/>
      <c r="I142" s="66"/>
      <c r="J142" s="67"/>
    </row>
    <row r="143" spans="7:10" s="63" customFormat="1" x14ac:dyDescent="0.45">
      <c r="G143" s="64"/>
      <c r="H143" s="65"/>
      <c r="I143" s="66"/>
      <c r="J143" s="67"/>
    </row>
    <row r="144" spans="7:10" s="63" customFormat="1" x14ac:dyDescent="0.45">
      <c r="G144" s="64"/>
      <c r="H144" s="65"/>
      <c r="I144" s="66"/>
      <c r="J144" s="67"/>
    </row>
    <row r="145" spans="7:10" s="63" customFormat="1" x14ac:dyDescent="0.45">
      <c r="G145" s="64"/>
      <c r="H145" s="65"/>
      <c r="I145" s="66"/>
      <c r="J145" s="67"/>
    </row>
    <row r="146" spans="7:10" s="63" customFormat="1" x14ac:dyDescent="0.45">
      <c r="G146" s="64"/>
      <c r="H146" s="65"/>
      <c r="I146" s="66"/>
      <c r="J146" s="67"/>
    </row>
    <row r="147" spans="7:10" s="63" customFormat="1" x14ac:dyDescent="0.45">
      <c r="G147" s="64"/>
      <c r="H147" s="65"/>
      <c r="I147" s="66"/>
      <c r="J147" s="67"/>
    </row>
    <row r="148" spans="7:10" s="63" customFormat="1" x14ac:dyDescent="0.45">
      <c r="G148" s="64"/>
      <c r="H148" s="65"/>
      <c r="I148" s="66"/>
      <c r="J148" s="67"/>
    </row>
    <row r="149" spans="7:10" s="63" customFormat="1" x14ac:dyDescent="0.45">
      <c r="G149" s="64"/>
      <c r="H149" s="65"/>
      <c r="I149" s="66"/>
      <c r="J149" s="67"/>
    </row>
    <row r="150" spans="7:10" s="63" customFormat="1" x14ac:dyDescent="0.45">
      <c r="G150" s="64"/>
      <c r="H150" s="65"/>
      <c r="I150" s="66"/>
      <c r="J150" s="67"/>
    </row>
    <row r="151" spans="7:10" s="63" customFormat="1" x14ac:dyDescent="0.45">
      <c r="G151" s="64"/>
      <c r="H151" s="65"/>
      <c r="I151" s="66"/>
      <c r="J151" s="67"/>
    </row>
    <row r="152" spans="7:10" s="63" customFormat="1" x14ac:dyDescent="0.45">
      <c r="G152" s="64"/>
      <c r="H152" s="65"/>
      <c r="I152" s="66"/>
      <c r="J152" s="67"/>
    </row>
    <row r="153" spans="7:10" s="63" customFormat="1" x14ac:dyDescent="0.45">
      <c r="G153" s="64"/>
      <c r="H153" s="65"/>
      <c r="I153" s="66"/>
      <c r="J153" s="67"/>
    </row>
    <row r="154" spans="7:10" s="63" customFormat="1" x14ac:dyDescent="0.45">
      <c r="G154" s="64"/>
      <c r="H154" s="65"/>
      <c r="I154" s="66"/>
      <c r="J154" s="67"/>
    </row>
    <row r="155" spans="7:10" s="63" customFormat="1" x14ac:dyDescent="0.45">
      <c r="G155" s="64"/>
      <c r="H155" s="65"/>
      <c r="I155" s="66"/>
      <c r="J155" s="67"/>
    </row>
    <row r="156" spans="7:10" s="63" customFormat="1" x14ac:dyDescent="0.45">
      <c r="G156" s="64"/>
      <c r="H156" s="65"/>
      <c r="I156" s="66"/>
      <c r="J156" s="67"/>
    </row>
    <row r="157" spans="7:10" s="63" customFormat="1" x14ac:dyDescent="0.45">
      <c r="G157" s="64"/>
      <c r="H157" s="65"/>
      <c r="I157" s="66"/>
      <c r="J157" s="67"/>
    </row>
    <row r="158" spans="7:10" s="63" customFormat="1" x14ac:dyDescent="0.45">
      <c r="G158" s="64"/>
      <c r="H158" s="65"/>
      <c r="I158" s="66"/>
      <c r="J158" s="67"/>
    </row>
    <row r="159" spans="7:10" s="63" customFormat="1" x14ac:dyDescent="0.45">
      <c r="G159" s="64"/>
      <c r="H159" s="65"/>
      <c r="I159" s="66"/>
      <c r="J159" s="67"/>
    </row>
    <row r="160" spans="7:10" s="63" customFormat="1" x14ac:dyDescent="0.45">
      <c r="G160" s="64"/>
      <c r="H160" s="65"/>
      <c r="I160" s="66"/>
      <c r="J160" s="67"/>
    </row>
    <row r="161" spans="7:10" s="63" customFormat="1" x14ac:dyDescent="0.45">
      <c r="G161" s="64"/>
      <c r="H161" s="65"/>
      <c r="I161" s="66"/>
      <c r="J161" s="67"/>
    </row>
    <row r="162" spans="7:10" s="63" customFormat="1" x14ac:dyDescent="0.45">
      <c r="G162" s="64"/>
      <c r="H162" s="65"/>
      <c r="I162" s="66"/>
      <c r="J162" s="67"/>
    </row>
    <row r="163" spans="7:10" s="63" customFormat="1" x14ac:dyDescent="0.45">
      <c r="G163" s="64"/>
      <c r="H163" s="65"/>
      <c r="I163" s="66"/>
      <c r="J163" s="67"/>
    </row>
    <row r="164" spans="7:10" s="63" customFormat="1" x14ac:dyDescent="0.45">
      <c r="G164" s="64"/>
      <c r="H164" s="65"/>
      <c r="I164" s="66"/>
      <c r="J164" s="67"/>
    </row>
    <row r="165" spans="7:10" s="63" customFormat="1" x14ac:dyDescent="0.45">
      <c r="G165" s="64"/>
      <c r="H165" s="65"/>
      <c r="I165" s="66"/>
      <c r="J165" s="67"/>
    </row>
    <row r="166" spans="7:10" s="63" customFormat="1" x14ac:dyDescent="0.45">
      <c r="G166" s="64"/>
      <c r="H166" s="65"/>
      <c r="I166" s="66"/>
      <c r="J166" s="67"/>
    </row>
    <row r="167" spans="7:10" s="63" customFormat="1" x14ac:dyDescent="0.45">
      <c r="G167" s="64"/>
      <c r="H167" s="65"/>
      <c r="I167" s="66"/>
      <c r="J167" s="67"/>
    </row>
    <row r="168" spans="7:10" s="63" customFormat="1" x14ac:dyDescent="0.45">
      <c r="G168" s="64"/>
      <c r="H168" s="65"/>
      <c r="I168" s="66"/>
      <c r="J168" s="67"/>
    </row>
    <row r="169" spans="7:10" s="63" customFormat="1" x14ac:dyDescent="0.45">
      <c r="G169" s="64"/>
      <c r="H169" s="65"/>
      <c r="I169" s="66"/>
      <c r="J169" s="67"/>
    </row>
    <row r="170" spans="7:10" s="63" customFormat="1" x14ac:dyDescent="0.45">
      <c r="G170" s="64"/>
      <c r="H170" s="65"/>
      <c r="I170" s="66"/>
      <c r="J170" s="67"/>
    </row>
    <row r="171" spans="7:10" s="63" customFormat="1" x14ac:dyDescent="0.45">
      <c r="G171" s="64"/>
      <c r="H171" s="65"/>
      <c r="I171" s="66"/>
      <c r="J171" s="67"/>
    </row>
    <row r="172" spans="7:10" s="63" customFormat="1" x14ac:dyDescent="0.45">
      <c r="G172" s="64"/>
      <c r="H172" s="65"/>
      <c r="I172" s="66"/>
      <c r="J172" s="67"/>
    </row>
    <row r="173" spans="7:10" s="63" customFormat="1" x14ac:dyDescent="0.45">
      <c r="G173" s="64"/>
      <c r="H173" s="65"/>
      <c r="I173" s="66"/>
      <c r="J173" s="67"/>
    </row>
    <row r="174" spans="7:10" s="63" customFormat="1" x14ac:dyDescent="0.45">
      <c r="G174" s="64"/>
      <c r="H174" s="65"/>
      <c r="I174" s="66"/>
      <c r="J174" s="67"/>
    </row>
    <row r="175" spans="7:10" s="63" customFormat="1" x14ac:dyDescent="0.45">
      <c r="G175" s="64"/>
      <c r="H175" s="65"/>
      <c r="I175" s="66"/>
      <c r="J175" s="67"/>
    </row>
    <row r="176" spans="7:10" s="63" customFormat="1" x14ac:dyDescent="0.45">
      <c r="G176" s="64"/>
      <c r="H176" s="65"/>
      <c r="I176" s="66"/>
      <c r="J176" s="67"/>
    </row>
    <row r="177" spans="7:10" s="63" customFormat="1" x14ac:dyDescent="0.45">
      <c r="G177" s="64"/>
      <c r="H177" s="65"/>
      <c r="I177" s="66"/>
      <c r="J177" s="67"/>
    </row>
    <row r="178" spans="7:10" s="63" customFormat="1" x14ac:dyDescent="0.45">
      <c r="G178" s="64"/>
      <c r="H178" s="65"/>
      <c r="I178" s="66"/>
      <c r="J178" s="67"/>
    </row>
    <row r="179" spans="7:10" s="63" customFormat="1" x14ac:dyDescent="0.45">
      <c r="G179" s="64"/>
      <c r="H179" s="65"/>
      <c r="I179" s="66"/>
      <c r="J179" s="67"/>
    </row>
    <row r="180" spans="7:10" s="63" customFormat="1" x14ac:dyDescent="0.45">
      <c r="G180" s="64"/>
      <c r="H180" s="65"/>
      <c r="I180" s="66"/>
      <c r="J180" s="67"/>
    </row>
    <row r="181" spans="7:10" s="63" customFormat="1" x14ac:dyDescent="0.45">
      <c r="G181" s="64"/>
      <c r="H181" s="65"/>
      <c r="I181" s="66"/>
      <c r="J181" s="67"/>
    </row>
    <row r="182" spans="7:10" s="63" customFormat="1" x14ac:dyDescent="0.45">
      <c r="G182" s="64"/>
      <c r="H182" s="65"/>
      <c r="I182" s="66"/>
      <c r="J182" s="67"/>
    </row>
    <row r="183" spans="7:10" s="63" customFormat="1" x14ac:dyDescent="0.45">
      <c r="G183" s="64"/>
      <c r="H183" s="65"/>
      <c r="I183" s="66"/>
      <c r="J183" s="67"/>
    </row>
    <row r="184" spans="7:10" s="63" customFormat="1" x14ac:dyDescent="0.45">
      <c r="G184" s="64"/>
      <c r="H184" s="65"/>
      <c r="I184" s="66"/>
      <c r="J184" s="67"/>
    </row>
    <row r="185" spans="7:10" s="63" customFormat="1" x14ac:dyDescent="0.45">
      <c r="G185" s="64"/>
      <c r="H185" s="65"/>
      <c r="I185" s="66"/>
      <c r="J185" s="67"/>
    </row>
    <row r="186" spans="7:10" s="63" customFormat="1" x14ac:dyDescent="0.45">
      <c r="G186" s="64"/>
      <c r="H186" s="65"/>
      <c r="I186" s="66"/>
      <c r="J186" s="67"/>
    </row>
    <row r="187" spans="7:10" s="63" customFormat="1" x14ac:dyDescent="0.45">
      <c r="G187" s="64"/>
      <c r="H187" s="65"/>
      <c r="I187" s="66"/>
      <c r="J187" s="67"/>
    </row>
    <row r="188" spans="7:10" s="63" customFormat="1" x14ac:dyDescent="0.45">
      <c r="G188" s="64"/>
      <c r="H188" s="65"/>
      <c r="I188" s="66"/>
      <c r="J188" s="67"/>
    </row>
    <row r="189" spans="7:10" s="63" customFormat="1" x14ac:dyDescent="0.45">
      <c r="G189" s="64"/>
      <c r="H189" s="65"/>
      <c r="I189" s="66"/>
      <c r="J189" s="67"/>
    </row>
    <row r="190" spans="7:10" s="63" customFormat="1" x14ac:dyDescent="0.45">
      <c r="G190" s="64"/>
      <c r="H190" s="65"/>
      <c r="I190" s="66"/>
      <c r="J190" s="67"/>
    </row>
    <row r="191" spans="7:10" s="63" customFormat="1" x14ac:dyDescent="0.45">
      <c r="G191" s="64"/>
      <c r="H191" s="65"/>
      <c r="I191" s="66"/>
      <c r="J191" s="67"/>
    </row>
    <row r="192" spans="7:10" s="63" customFormat="1" x14ac:dyDescent="0.45">
      <c r="G192" s="64"/>
      <c r="H192" s="65"/>
      <c r="I192" s="66"/>
      <c r="J192" s="67"/>
    </row>
    <row r="193" spans="7:10" s="63" customFormat="1" x14ac:dyDescent="0.45">
      <c r="G193" s="64"/>
      <c r="H193" s="65"/>
      <c r="I193" s="66"/>
      <c r="J193" s="67"/>
    </row>
    <row r="194" spans="7:10" s="63" customFormat="1" x14ac:dyDescent="0.45">
      <c r="G194" s="64"/>
      <c r="H194" s="65"/>
      <c r="I194" s="66"/>
      <c r="J194" s="67"/>
    </row>
    <row r="195" spans="7:10" s="63" customFormat="1" x14ac:dyDescent="0.45">
      <c r="G195" s="64"/>
      <c r="H195" s="65"/>
      <c r="I195" s="66"/>
      <c r="J195" s="67"/>
    </row>
    <row r="196" spans="7:10" s="63" customFormat="1" x14ac:dyDescent="0.45">
      <c r="G196" s="64"/>
      <c r="H196" s="65"/>
      <c r="I196" s="66"/>
      <c r="J196" s="67"/>
    </row>
    <row r="197" spans="7:10" s="63" customFormat="1" x14ac:dyDescent="0.45">
      <c r="G197" s="64"/>
      <c r="H197" s="65"/>
      <c r="I197" s="66"/>
      <c r="J197" s="67"/>
    </row>
    <row r="198" spans="7:10" s="63" customFormat="1" x14ac:dyDescent="0.45">
      <c r="G198" s="64"/>
      <c r="H198" s="65"/>
      <c r="I198" s="66"/>
      <c r="J198" s="67"/>
    </row>
    <row r="199" spans="7:10" s="63" customFormat="1" x14ac:dyDescent="0.45">
      <c r="G199" s="64"/>
      <c r="H199" s="65"/>
      <c r="I199" s="66"/>
      <c r="J199" s="67"/>
    </row>
    <row r="200" spans="7:10" s="63" customFormat="1" x14ac:dyDescent="0.45">
      <c r="G200" s="64"/>
      <c r="H200" s="65"/>
      <c r="I200" s="66"/>
      <c r="J200" s="67"/>
    </row>
    <row r="201" spans="7:10" s="63" customFormat="1" x14ac:dyDescent="0.45">
      <c r="G201" s="64"/>
      <c r="H201" s="65"/>
      <c r="I201" s="66"/>
      <c r="J201" s="67"/>
    </row>
    <row r="202" spans="7:10" s="63" customFormat="1" x14ac:dyDescent="0.45">
      <c r="G202" s="64"/>
      <c r="H202" s="65"/>
      <c r="I202" s="66"/>
      <c r="J202" s="67"/>
    </row>
    <row r="203" spans="7:10" s="63" customFormat="1" x14ac:dyDescent="0.45">
      <c r="G203" s="64"/>
      <c r="H203" s="65"/>
      <c r="I203" s="66"/>
      <c r="J203" s="67"/>
    </row>
    <row r="204" spans="7:10" s="63" customFormat="1" x14ac:dyDescent="0.45">
      <c r="G204" s="64"/>
      <c r="H204" s="65"/>
      <c r="I204" s="66"/>
      <c r="J204" s="67"/>
    </row>
    <row r="205" spans="7:10" s="63" customFormat="1" x14ac:dyDescent="0.45">
      <c r="G205" s="64"/>
      <c r="H205" s="65"/>
      <c r="I205" s="66"/>
      <c r="J205" s="67"/>
    </row>
    <row r="206" spans="7:10" s="63" customFormat="1" x14ac:dyDescent="0.45">
      <c r="G206" s="64"/>
      <c r="H206" s="65"/>
      <c r="I206" s="66"/>
      <c r="J206" s="67"/>
    </row>
    <row r="207" spans="7:10" s="63" customFormat="1" x14ac:dyDescent="0.45">
      <c r="G207" s="64"/>
      <c r="H207" s="65"/>
      <c r="I207" s="66"/>
      <c r="J207" s="67"/>
    </row>
    <row r="208" spans="7:10" s="63" customFormat="1" x14ac:dyDescent="0.45">
      <c r="G208" s="64"/>
      <c r="H208" s="65"/>
      <c r="I208" s="66"/>
      <c r="J208" s="67"/>
    </row>
    <row r="209" spans="7:10" s="63" customFormat="1" x14ac:dyDescent="0.45">
      <c r="G209" s="64"/>
      <c r="H209" s="65"/>
      <c r="I209" s="66"/>
      <c r="J209" s="67"/>
    </row>
    <row r="210" spans="7:10" s="63" customFormat="1" x14ac:dyDescent="0.45">
      <c r="G210" s="64"/>
      <c r="H210" s="65"/>
      <c r="I210" s="66"/>
      <c r="J210" s="67"/>
    </row>
    <row r="211" spans="7:10" s="63" customFormat="1" x14ac:dyDescent="0.45">
      <c r="G211" s="64"/>
      <c r="H211" s="65"/>
      <c r="I211" s="66"/>
      <c r="J211" s="67"/>
    </row>
    <row r="212" spans="7:10" s="63" customFormat="1" x14ac:dyDescent="0.45">
      <c r="G212" s="64"/>
      <c r="H212" s="65"/>
      <c r="I212" s="66"/>
      <c r="J212" s="67"/>
    </row>
    <row r="213" spans="7:10" s="63" customFormat="1" x14ac:dyDescent="0.45">
      <c r="G213" s="64"/>
      <c r="H213" s="65"/>
      <c r="I213" s="66"/>
      <c r="J213" s="67"/>
    </row>
    <row r="214" spans="7:10" s="63" customFormat="1" x14ac:dyDescent="0.45">
      <c r="G214" s="64"/>
      <c r="H214" s="65"/>
      <c r="I214" s="66"/>
      <c r="J214" s="67"/>
    </row>
    <row r="215" spans="7:10" s="63" customFormat="1" x14ac:dyDescent="0.45">
      <c r="G215" s="64"/>
      <c r="H215" s="65"/>
      <c r="I215" s="66"/>
      <c r="J215" s="67"/>
    </row>
    <row r="216" spans="7:10" s="63" customFormat="1" x14ac:dyDescent="0.45">
      <c r="G216" s="64"/>
      <c r="H216" s="65"/>
      <c r="I216" s="66"/>
      <c r="J216" s="67"/>
    </row>
    <row r="217" spans="7:10" s="63" customFormat="1" x14ac:dyDescent="0.45">
      <c r="G217" s="64"/>
      <c r="H217" s="65"/>
      <c r="I217" s="66"/>
      <c r="J217" s="67"/>
    </row>
    <row r="218" spans="7:10" s="63" customFormat="1" x14ac:dyDescent="0.45">
      <c r="G218" s="64"/>
      <c r="H218" s="65"/>
      <c r="I218" s="66"/>
      <c r="J218" s="67"/>
    </row>
    <row r="219" spans="7:10" s="63" customFormat="1" x14ac:dyDescent="0.45">
      <c r="G219" s="64"/>
      <c r="H219" s="65"/>
      <c r="I219" s="66"/>
      <c r="J219" s="67"/>
    </row>
    <row r="220" spans="7:10" s="63" customFormat="1" x14ac:dyDescent="0.45">
      <c r="G220" s="64"/>
      <c r="H220" s="65"/>
      <c r="I220" s="66"/>
      <c r="J220" s="67"/>
    </row>
    <row r="221" spans="7:10" s="63" customFormat="1" x14ac:dyDescent="0.45">
      <c r="G221" s="64"/>
      <c r="H221" s="65"/>
      <c r="I221" s="66"/>
      <c r="J221" s="67"/>
    </row>
    <row r="222" spans="7:10" s="63" customFormat="1" x14ac:dyDescent="0.45">
      <c r="G222" s="64"/>
      <c r="H222" s="65"/>
      <c r="I222" s="66"/>
      <c r="J222" s="67"/>
    </row>
    <row r="223" spans="7:10" s="63" customFormat="1" x14ac:dyDescent="0.45">
      <c r="G223" s="64"/>
      <c r="H223" s="65"/>
      <c r="I223" s="66"/>
      <c r="J223" s="67"/>
    </row>
    <row r="224" spans="7:10" s="63" customFormat="1" x14ac:dyDescent="0.45">
      <c r="G224" s="64"/>
      <c r="H224" s="65"/>
      <c r="I224" s="66"/>
      <c r="J224" s="67"/>
    </row>
    <row r="225" spans="7:10" s="63" customFormat="1" x14ac:dyDescent="0.45">
      <c r="G225" s="64"/>
      <c r="H225" s="65"/>
      <c r="I225" s="66"/>
      <c r="J225" s="67"/>
    </row>
    <row r="226" spans="7:10" s="63" customFormat="1" x14ac:dyDescent="0.45">
      <c r="G226" s="64"/>
      <c r="H226" s="65"/>
      <c r="I226" s="66"/>
      <c r="J226" s="67"/>
    </row>
    <row r="227" spans="7:10" s="63" customFormat="1" x14ac:dyDescent="0.45">
      <c r="G227" s="64"/>
      <c r="H227" s="65"/>
      <c r="I227" s="66"/>
      <c r="J227" s="67"/>
    </row>
    <row r="228" spans="7:10" s="63" customFormat="1" x14ac:dyDescent="0.45">
      <c r="G228" s="64"/>
      <c r="H228" s="65"/>
      <c r="I228" s="66"/>
      <c r="J228" s="67"/>
    </row>
    <row r="229" spans="7:10" s="63" customFormat="1" x14ac:dyDescent="0.45">
      <c r="G229" s="64"/>
      <c r="H229" s="65"/>
      <c r="I229" s="66"/>
      <c r="J229" s="67"/>
    </row>
    <row r="230" spans="7:10" s="63" customFormat="1" x14ac:dyDescent="0.45">
      <c r="G230" s="64"/>
      <c r="H230" s="65"/>
      <c r="I230" s="66"/>
      <c r="J230" s="67"/>
    </row>
    <row r="231" spans="7:10" s="63" customFormat="1" x14ac:dyDescent="0.45">
      <c r="G231" s="64"/>
      <c r="H231" s="65"/>
      <c r="I231" s="66"/>
      <c r="J231" s="67"/>
    </row>
    <row r="232" spans="7:10" s="63" customFormat="1" x14ac:dyDescent="0.45">
      <c r="G232" s="64"/>
      <c r="H232" s="65"/>
      <c r="I232" s="66"/>
      <c r="J232" s="67"/>
    </row>
    <row r="233" spans="7:10" s="63" customFormat="1" x14ac:dyDescent="0.45">
      <c r="G233" s="64"/>
      <c r="H233" s="65"/>
      <c r="I233" s="66"/>
      <c r="J233" s="67"/>
    </row>
    <row r="234" spans="7:10" s="63" customFormat="1" x14ac:dyDescent="0.45">
      <c r="G234" s="64"/>
      <c r="H234" s="65"/>
      <c r="I234" s="66"/>
      <c r="J234" s="67"/>
    </row>
    <row r="235" spans="7:10" s="63" customFormat="1" x14ac:dyDescent="0.45">
      <c r="G235" s="64"/>
      <c r="H235" s="65"/>
      <c r="I235" s="66"/>
      <c r="J235" s="67"/>
    </row>
    <row r="236" spans="7:10" s="63" customFormat="1" x14ac:dyDescent="0.45">
      <c r="G236" s="64"/>
      <c r="H236" s="65"/>
      <c r="I236" s="66"/>
      <c r="J236" s="67"/>
    </row>
    <row r="237" spans="7:10" s="63" customFormat="1" x14ac:dyDescent="0.45">
      <c r="G237" s="64"/>
      <c r="H237" s="65"/>
      <c r="I237" s="66"/>
      <c r="J237" s="67"/>
    </row>
    <row r="238" spans="7:10" s="63" customFormat="1" x14ac:dyDescent="0.45">
      <c r="G238" s="64"/>
      <c r="H238" s="65"/>
      <c r="I238" s="66"/>
      <c r="J238" s="67"/>
    </row>
    <row r="239" spans="7:10" s="63" customFormat="1" x14ac:dyDescent="0.45">
      <c r="G239" s="64"/>
      <c r="H239" s="65"/>
      <c r="I239" s="66"/>
      <c r="J239" s="67"/>
    </row>
    <row r="240" spans="7:10" s="63" customFormat="1" x14ac:dyDescent="0.45">
      <c r="G240" s="64"/>
      <c r="H240" s="65"/>
      <c r="I240" s="66"/>
      <c r="J240" s="67"/>
    </row>
    <row r="241" spans="7:10" s="63" customFormat="1" x14ac:dyDescent="0.45">
      <c r="G241" s="64"/>
      <c r="H241" s="65"/>
      <c r="I241" s="66"/>
      <c r="J241" s="67"/>
    </row>
    <row r="242" spans="7:10" s="63" customFormat="1" x14ac:dyDescent="0.45">
      <c r="G242" s="64"/>
      <c r="H242" s="65"/>
      <c r="I242" s="66"/>
      <c r="J242" s="67"/>
    </row>
    <row r="243" spans="7:10" s="63" customFormat="1" x14ac:dyDescent="0.45">
      <c r="G243" s="64"/>
      <c r="H243" s="65"/>
      <c r="I243" s="66"/>
      <c r="J243" s="67"/>
    </row>
    <row r="244" spans="7:10" s="63" customFormat="1" x14ac:dyDescent="0.45">
      <c r="G244" s="64"/>
      <c r="H244" s="65"/>
      <c r="I244" s="66"/>
      <c r="J244" s="67"/>
    </row>
    <row r="245" spans="7:10" s="63" customFormat="1" x14ac:dyDescent="0.45">
      <c r="G245" s="64"/>
      <c r="H245" s="65"/>
      <c r="I245" s="66"/>
      <c r="J245" s="67"/>
    </row>
    <row r="246" spans="7:10" s="63" customFormat="1" x14ac:dyDescent="0.45">
      <c r="G246" s="64"/>
      <c r="H246" s="65"/>
      <c r="I246" s="66"/>
      <c r="J246" s="67"/>
    </row>
    <row r="247" spans="7:10" s="63" customFormat="1" x14ac:dyDescent="0.45">
      <c r="G247" s="64"/>
      <c r="H247" s="65"/>
      <c r="I247" s="66"/>
      <c r="J247" s="67"/>
    </row>
    <row r="248" spans="7:10" s="63" customFormat="1" x14ac:dyDescent="0.45">
      <c r="G248" s="64"/>
      <c r="H248" s="65"/>
      <c r="I248" s="66"/>
      <c r="J248" s="67"/>
    </row>
    <row r="249" spans="7:10" s="63" customFormat="1" x14ac:dyDescent="0.45">
      <c r="G249" s="64"/>
      <c r="H249" s="65"/>
      <c r="I249" s="66"/>
      <c r="J249" s="67"/>
    </row>
    <row r="250" spans="7:10" s="63" customFormat="1" x14ac:dyDescent="0.45">
      <c r="G250" s="64"/>
      <c r="H250" s="65"/>
      <c r="I250" s="66"/>
      <c r="J250" s="67"/>
    </row>
    <row r="251" spans="7:10" s="63" customFormat="1" x14ac:dyDescent="0.45">
      <c r="G251" s="64"/>
      <c r="H251" s="65"/>
      <c r="I251" s="66"/>
      <c r="J251" s="67"/>
    </row>
    <row r="252" spans="7:10" s="63" customFormat="1" x14ac:dyDescent="0.45">
      <c r="G252" s="64"/>
      <c r="H252" s="65"/>
      <c r="I252" s="66"/>
      <c r="J252" s="67"/>
    </row>
    <row r="253" spans="7:10" s="63" customFormat="1" x14ac:dyDescent="0.45">
      <c r="G253" s="64"/>
      <c r="H253" s="65"/>
      <c r="I253" s="66"/>
      <c r="J253" s="67"/>
    </row>
    <row r="254" spans="7:10" s="63" customFormat="1" x14ac:dyDescent="0.45">
      <c r="G254" s="64"/>
      <c r="H254" s="65"/>
      <c r="I254" s="66"/>
      <c r="J254" s="67"/>
    </row>
    <row r="255" spans="7:10" s="63" customFormat="1" x14ac:dyDescent="0.45">
      <c r="G255" s="64"/>
      <c r="H255" s="65"/>
      <c r="I255" s="66"/>
      <c r="J255" s="67"/>
    </row>
    <row r="256" spans="7:10" s="63" customFormat="1" x14ac:dyDescent="0.45">
      <c r="G256" s="64"/>
      <c r="H256" s="65"/>
      <c r="I256" s="66"/>
      <c r="J256" s="67"/>
    </row>
    <row r="257" spans="7:10" s="63" customFormat="1" x14ac:dyDescent="0.45">
      <c r="G257" s="64"/>
      <c r="H257" s="65"/>
      <c r="I257" s="66"/>
      <c r="J257" s="67"/>
    </row>
    <row r="258" spans="7:10" s="63" customFormat="1" x14ac:dyDescent="0.45">
      <c r="G258" s="64"/>
      <c r="H258" s="65"/>
      <c r="I258" s="66"/>
      <c r="J258" s="67"/>
    </row>
    <row r="259" spans="7:10" s="63" customFormat="1" x14ac:dyDescent="0.45">
      <c r="G259" s="64"/>
      <c r="H259" s="65"/>
      <c r="I259" s="66"/>
      <c r="J259" s="67"/>
    </row>
    <row r="260" spans="7:10" s="63" customFormat="1" x14ac:dyDescent="0.45">
      <c r="G260" s="64"/>
      <c r="H260" s="65"/>
      <c r="I260" s="66"/>
      <c r="J260" s="67"/>
    </row>
    <row r="261" spans="7:10" s="63" customFormat="1" x14ac:dyDescent="0.45">
      <c r="G261" s="64"/>
      <c r="H261" s="65"/>
      <c r="I261" s="66"/>
      <c r="J261" s="67"/>
    </row>
    <row r="262" spans="7:10" s="63" customFormat="1" x14ac:dyDescent="0.45">
      <c r="G262" s="64"/>
      <c r="H262" s="65"/>
      <c r="I262" s="66"/>
      <c r="J262" s="67"/>
    </row>
  </sheetData>
  <sheetProtection algorithmName="SHA-512" hashValue="he79bku48p/I14Inf2UGAwRW/CB14l+7BZGkdZ09DMZqnTCWuiwdWTPyB3TX/snGWk9njJk+h6f4hGWHWlmKGg==" saltValue="MSj+0aWpLaop8NoiimiO6Q==" spinCount="100000" sheet="1" objects="1" scenarios="1"/>
  <mergeCells count="27">
    <mergeCell ref="D1:F1"/>
    <mergeCell ref="G1:I1"/>
    <mergeCell ref="E101:F101"/>
    <mergeCell ref="D26:F26"/>
    <mergeCell ref="D13:F13"/>
    <mergeCell ref="D14:F14"/>
    <mergeCell ref="D25:F25"/>
    <mergeCell ref="E24:F24"/>
    <mergeCell ref="E51:F51"/>
    <mergeCell ref="E31:F31"/>
    <mergeCell ref="D32:F32"/>
    <mergeCell ref="D40:F40"/>
    <mergeCell ref="D41:F41"/>
    <mergeCell ref="E39:F39"/>
    <mergeCell ref="D52:F52"/>
    <mergeCell ref="E102:F102"/>
    <mergeCell ref="E58:F58"/>
    <mergeCell ref="E74:F74"/>
    <mergeCell ref="E96:F96"/>
    <mergeCell ref="E100:F100"/>
    <mergeCell ref="D98:F98"/>
    <mergeCell ref="D99:F99"/>
    <mergeCell ref="D81:F81"/>
    <mergeCell ref="D75:F75"/>
    <mergeCell ref="E80:F80"/>
    <mergeCell ref="D59:F59"/>
    <mergeCell ref="D60:F60"/>
  </mergeCells>
  <phoneticPr fontId="14" type="noConversion"/>
  <conditionalFormatting sqref="E23">
    <cfRule type="containsText" dxfId="305" priority="49" operator="containsText" text="boven niveau">
      <formula>NOT(ISERROR(SEARCH("boven niveau",E23)))</formula>
    </cfRule>
    <cfRule type="containsText" dxfId="304" priority="50" operator="containsText" text="op niveau">
      <formula>NOT(ISERROR(SEARCH("op niveau",E23)))</formula>
    </cfRule>
    <cfRule type="containsText" dxfId="303" priority="51" operator="containsText" text="onder niveau">
      <formula>NOT(ISERROR(SEARCH("onder niveau",E23)))</formula>
    </cfRule>
  </conditionalFormatting>
  <conditionalFormatting sqref="E30">
    <cfRule type="containsText" dxfId="302" priority="37" operator="containsText" text="boven niveau">
      <formula>NOT(ISERROR(SEARCH("boven niveau",E30)))</formula>
    </cfRule>
    <cfRule type="containsText" dxfId="301" priority="38" operator="containsText" text="op niveau">
      <formula>NOT(ISERROR(SEARCH("op niveau",E30)))</formula>
    </cfRule>
    <cfRule type="containsText" dxfId="300" priority="39" operator="containsText" text="onder niveau">
      <formula>NOT(ISERROR(SEARCH("onder niveau",E30)))</formula>
    </cfRule>
  </conditionalFormatting>
  <conditionalFormatting sqref="E38">
    <cfRule type="containsText" dxfId="299" priority="34" operator="containsText" text="boven niveau">
      <formula>NOT(ISERROR(SEARCH("boven niveau",E38)))</formula>
    </cfRule>
    <cfRule type="containsText" dxfId="298" priority="35" operator="containsText" text="op niveau">
      <formula>NOT(ISERROR(SEARCH("op niveau",E38)))</formula>
    </cfRule>
    <cfRule type="containsText" dxfId="297" priority="36" operator="containsText" text="onder niveau">
      <formula>NOT(ISERROR(SEARCH("onder niveau",E38)))</formula>
    </cfRule>
  </conditionalFormatting>
  <conditionalFormatting sqref="E50">
    <cfRule type="containsText" dxfId="296" priority="31" operator="containsText" text="boven niveau">
      <formula>NOT(ISERROR(SEARCH("boven niveau",E50)))</formula>
    </cfRule>
    <cfRule type="containsText" dxfId="295" priority="32" operator="containsText" text="op niveau">
      <formula>NOT(ISERROR(SEARCH("op niveau",E50)))</formula>
    </cfRule>
    <cfRule type="containsText" dxfId="294" priority="33" operator="containsText" text="onder niveau">
      <formula>NOT(ISERROR(SEARCH("onder niveau",E50)))</formula>
    </cfRule>
  </conditionalFormatting>
  <conditionalFormatting sqref="E57">
    <cfRule type="containsText" dxfId="293" priority="28" operator="containsText" text="boven niveau">
      <formula>NOT(ISERROR(SEARCH("boven niveau",E57)))</formula>
    </cfRule>
    <cfRule type="containsText" dxfId="292" priority="29" operator="containsText" text="op niveau">
      <formula>NOT(ISERROR(SEARCH("op niveau",E57)))</formula>
    </cfRule>
    <cfRule type="containsText" dxfId="291" priority="30" operator="containsText" text="onder niveau">
      <formula>NOT(ISERROR(SEARCH("onder niveau",E57)))</formula>
    </cfRule>
  </conditionalFormatting>
  <conditionalFormatting sqref="E73">
    <cfRule type="containsText" dxfId="290" priority="25" operator="containsText" text="boven niveau">
      <formula>NOT(ISERROR(SEARCH("boven niveau",E73)))</formula>
    </cfRule>
    <cfRule type="containsText" dxfId="289" priority="26" operator="containsText" text="op niveau">
      <formula>NOT(ISERROR(SEARCH("op niveau",E73)))</formula>
    </cfRule>
    <cfRule type="containsText" dxfId="288" priority="27" operator="containsText" text="onder niveau">
      <formula>NOT(ISERROR(SEARCH("onder niveau",E73)))</formula>
    </cfRule>
  </conditionalFormatting>
  <conditionalFormatting sqref="E79">
    <cfRule type="containsText" dxfId="287" priority="22" operator="containsText" text="boven niveau">
      <formula>NOT(ISERROR(SEARCH("boven niveau",E79)))</formula>
    </cfRule>
    <cfRule type="containsText" dxfId="286" priority="23" operator="containsText" text="op niveau">
      <formula>NOT(ISERROR(SEARCH("op niveau",E79)))</formula>
    </cfRule>
    <cfRule type="containsText" dxfId="285" priority="24" operator="containsText" text="onder niveau">
      <formula>NOT(ISERROR(SEARCH("onder niveau",E79)))</formula>
    </cfRule>
  </conditionalFormatting>
  <conditionalFormatting sqref="E95">
    <cfRule type="containsText" dxfId="284" priority="19" operator="containsText" text="boven niveau">
      <formula>NOT(ISERROR(SEARCH("boven niveau",E95)))</formula>
    </cfRule>
    <cfRule type="containsText" dxfId="283" priority="20" operator="containsText" text="op niveau">
      <formula>NOT(ISERROR(SEARCH("op niveau",E95)))</formula>
    </cfRule>
    <cfRule type="containsText" dxfId="282" priority="21" operator="containsText" text="onder niveau">
      <formula>NOT(ISERROR(SEARCH("onder niveau",E95)))</formula>
    </cfRule>
  </conditionalFormatting>
  <conditionalFormatting sqref="H14">
    <cfRule type="cellIs" dxfId="281" priority="136" operator="between">
      <formula>5</formula>
      <formula>8</formula>
    </cfRule>
    <cfRule type="cellIs" dxfId="280" priority="137" operator="equal">
      <formula>4</formula>
    </cfRule>
    <cfRule type="cellIs" dxfId="279" priority="138" operator="between">
      <formula>0</formula>
      <formula>3</formula>
    </cfRule>
  </conditionalFormatting>
  <conditionalFormatting sqref="H15 H20 H27 H33 H42 H46 H53 H61 H65 H69 H76 H82 H88 H91">
    <cfRule type="cellIs" dxfId="278" priority="175" operator="equal">
      <formula>2</formula>
    </cfRule>
    <cfRule type="cellIs" dxfId="277" priority="177" operator="equal">
      <formula>0</formula>
    </cfRule>
  </conditionalFormatting>
  <conditionalFormatting sqref="H15 H20 H27 H33 H42 H46 H53 H61 H65 H69 H76 H88 H91">
    <cfRule type="cellIs" dxfId="276" priority="176" operator="equal">
      <formula>1</formula>
    </cfRule>
  </conditionalFormatting>
  <conditionalFormatting sqref="H26">
    <cfRule type="cellIs" dxfId="275" priority="139" operator="between">
      <formula>3</formula>
      <formula>4</formula>
    </cfRule>
    <cfRule type="cellIs" dxfId="274" priority="140" operator="equal">
      <formula>2</formula>
    </cfRule>
    <cfRule type="cellIs" dxfId="273" priority="141" operator="between">
      <formula>0</formula>
      <formula>1</formula>
    </cfRule>
  </conditionalFormatting>
  <conditionalFormatting sqref="H41">
    <cfRule type="cellIs" dxfId="272" priority="166" operator="between">
      <formula>3</formula>
      <formula>4</formula>
    </cfRule>
    <cfRule type="cellIs" dxfId="271" priority="167" operator="equal">
      <formula>2</formula>
    </cfRule>
    <cfRule type="cellIs" dxfId="270" priority="168" operator="between">
      <formula>0</formula>
      <formula>1</formula>
    </cfRule>
  </conditionalFormatting>
  <conditionalFormatting sqref="H52">
    <cfRule type="cellIs" dxfId="269" priority="160" operator="between">
      <formula>4</formula>
      <formula>6</formula>
    </cfRule>
    <cfRule type="cellIs" dxfId="268" priority="161" operator="equal">
      <formula>3</formula>
    </cfRule>
    <cfRule type="cellIs" dxfId="267" priority="162" operator="between">
      <formula>0</formula>
      <formula>2</formula>
    </cfRule>
  </conditionalFormatting>
  <conditionalFormatting sqref="H82">
    <cfRule type="cellIs" dxfId="266" priority="152" operator="equal">
      <formula>1</formula>
    </cfRule>
  </conditionalFormatting>
  <conditionalFormatting sqref="H32:I32">
    <cfRule type="cellIs" dxfId="265" priority="172" operator="between">
      <formula>3</formula>
      <formula>4</formula>
    </cfRule>
    <cfRule type="cellIs" dxfId="264" priority="173" operator="equal">
      <formula>2</formula>
    </cfRule>
    <cfRule type="cellIs" dxfId="263" priority="174" operator="between">
      <formula>0</formula>
      <formula>1</formula>
    </cfRule>
  </conditionalFormatting>
  <conditionalFormatting sqref="H60:I60">
    <cfRule type="cellIs" dxfId="262" priority="148" operator="between">
      <formula>5</formula>
      <formula>8</formula>
    </cfRule>
    <cfRule type="cellIs" dxfId="261" priority="149" operator="equal">
      <formula>4</formula>
    </cfRule>
    <cfRule type="cellIs" dxfId="260" priority="150" operator="between">
      <formula>0</formula>
      <formula>3</formula>
    </cfRule>
  </conditionalFormatting>
  <conditionalFormatting sqref="H75:I75">
    <cfRule type="cellIs" dxfId="259" priority="154" operator="between">
      <formula>5</formula>
      <formula>8</formula>
    </cfRule>
    <cfRule type="cellIs" dxfId="258" priority="155" operator="equal">
      <formula>4</formula>
    </cfRule>
    <cfRule type="cellIs" dxfId="257" priority="156" operator="between">
      <formula>0</formula>
      <formula>3</formula>
    </cfRule>
  </conditionalFormatting>
  <conditionalFormatting sqref="H81:I81">
    <cfRule type="cellIs" dxfId="256" priority="151" operator="between">
      <formula>1.01</formula>
      <formula>2</formula>
    </cfRule>
    <cfRule type="cellIs" dxfId="255" priority="153" operator="between">
      <formula>0</formula>
      <formula>0.999</formula>
    </cfRule>
  </conditionalFormatting>
  <conditionalFormatting sqref="H81:J81">
    <cfRule type="cellIs" dxfId="254" priority="110" operator="equal">
      <formula>1</formula>
    </cfRule>
  </conditionalFormatting>
  <conditionalFormatting sqref="I52">
    <cfRule type="cellIs" dxfId="253" priority="145" operator="between">
      <formula>5</formula>
      <formula>8</formula>
    </cfRule>
    <cfRule type="cellIs" dxfId="252" priority="146" operator="equal">
      <formula>4</formula>
    </cfRule>
    <cfRule type="cellIs" dxfId="251" priority="147" operator="between">
      <formula>0</formula>
      <formula>3</formula>
    </cfRule>
  </conditionalFormatting>
  <conditionalFormatting sqref="J14">
    <cfRule type="cellIs" dxfId="250" priority="100" operator="between">
      <formula>1.0001</formula>
      <formula>2</formula>
    </cfRule>
    <cfRule type="cellIs" dxfId="249" priority="101" operator="equal">
      <formula>1</formula>
    </cfRule>
    <cfRule type="cellIs" dxfId="248" priority="102" operator="between">
      <formula>0</formula>
      <formula>0.99</formula>
    </cfRule>
  </conditionalFormatting>
  <conditionalFormatting sqref="J15">
    <cfRule type="containsText" dxfId="247" priority="46" operator="containsText" text="boven niveau">
      <formula>NOT(ISERROR(SEARCH("boven niveau",J15)))</formula>
    </cfRule>
    <cfRule type="containsText" dxfId="246" priority="47" operator="containsText" text="op niveau">
      <formula>NOT(ISERROR(SEARCH("op niveau",J15)))</formula>
    </cfRule>
    <cfRule type="containsText" dxfId="245" priority="48" operator="containsText" text="onder niveau">
      <formula>NOT(ISERROR(SEARCH("onder niveau",J15)))</formula>
    </cfRule>
  </conditionalFormatting>
  <conditionalFormatting sqref="J26">
    <cfRule type="cellIs" dxfId="244" priority="133" operator="between">
      <formula>1.0001</formula>
      <formula>2</formula>
    </cfRule>
    <cfRule type="cellIs" dxfId="243" priority="134" operator="equal">
      <formula>1</formula>
    </cfRule>
    <cfRule type="cellIs" dxfId="242" priority="135" operator="between">
      <formula>0</formula>
      <formula>0.99</formula>
    </cfRule>
  </conditionalFormatting>
  <conditionalFormatting sqref="J27">
    <cfRule type="containsText" dxfId="241" priority="40" operator="containsText" text="boven niveau">
      <formula>NOT(ISERROR(SEARCH("boven niveau",J27)))</formula>
    </cfRule>
    <cfRule type="containsText" dxfId="240" priority="41" operator="containsText" text="op niveau">
      <formula>NOT(ISERROR(SEARCH("op niveau",J27)))</formula>
    </cfRule>
    <cfRule type="containsText" dxfId="239" priority="42" operator="containsText" text="onder niveau">
      <formula>NOT(ISERROR(SEARCH("onder niveau",J27)))</formula>
    </cfRule>
  </conditionalFormatting>
  <conditionalFormatting sqref="J32">
    <cfRule type="cellIs" dxfId="238" priority="130" operator="between">
      <formula>1.0001</formula>
      <formula>2</formula>
    </cfRule>
    <cfRule type="cellIs" dxfId="237" priority="131" operator="equal">
      <formula>1</formula>
    </cfRule>
    <cfRule type="cellIs" dxfId="236" priority="132" operator="between">
      <formula>0</formula>
      <formula>0.99</formula>
    </cfRule>
  </conditionalFormatting>
  <conditionalFormatting sqref="J33">
    <cfRule type="containsText" dxfId="235" priority="43" operator="containsText" text="boven niveau">
      <formula>NOT(ISERROR(SEARCH("boven niveau",J33)))</formula>
    </cfRule>
    <cfRule type="containsText" dxfId="234" priority="44" operator="containsText" text="op niveau">
      <formula>NOT(ISERROR(SEARCH("op niveau",J33)))</formula>
    </cfRule>
    <cfRule type="containsText" dxfId="233" priority="45" operator="containsText" text="onder niveau">
      <formula>NOT(ISERROR(SEARCH("onder niveau",J33)))</formula>
    </cfRule>
  </conditionalFormatting>
  <conditionalFormatting sqref="J41">
    <cfRule type="cellIs" dxfId="232" priority="124" operator="between">
      <formula>1.0001</formula>
      <formula>2</formula>
    </cfRule>
    <cfRule type="cellIs" dxfId="231" priority="125" operator="equal">
      <formula>1</formula>
    </cfRule>
    <cfRule type="cellIs" dxfId="230" priority="126" operator="between">
      <formula>0</formula>
      <formula>0.99</formula>
    </cfRule>
  </conditionalFormatting>
  <conditionalFormatting sqref="J42">
    <cfRule type="containsText" dxfId="229" priority="13" operator="containsText" text="boven niveau">
      <formula>NOT(ISERROR(SEARCH("boven niveau",J42)))</formula>
    </cfRule>
    <cfRule type="containsText" dxfId="228" priority="14" operator="containsText" text="op niveau">
      <formula>NOT(ISERROR(SEARCH("op niveau",J42)))</formula>
    </cfRule>
    <cfRule type="containsText" dxfId="227" priority="15" operator="containsText" text="onder niveau">
      <formula>NOT(ISERROR(SEARCH("onder niveau",J42)))</formula>
    </cfRule>
  </conditionalFormatting>
  <conditionalFormatting sqref="J52">
    <cfRule type="cellIs" dxfId="226" priority="118" operator="between">
      <formula>1.0001</formula>
      <formula>2</formula>
    </cfRule>
    <cfRule type="cellIs" dxfId="225" priority="119" operator="equal">
      <formula>1</formula>
    </cfRule>
    <cfRule type="cellIs" dxfId="224" priority="120" operator="between">
      <formula>0</formula>
      <formula>0.99</formula>
    </cfRule>
  </conditionalFormatting>
  <conditionalFormatting sqref="J53">
    <cfRule type="containsText" dxfId="223" priority="10" operator="containsText" text="boven niveau">
      <formula>NOT(ISERROR(SEARCH("boven niveau",J53)))</formula>
    </cfRule>
    <cfRule type="containsText" dxfId="222" priority="11" operator="containsText" text="op niveau">
      <formula>NOT(ISERROR(SEARCH("op niveau",J53)))</formula>
    </cfRule>
    <cfRule type="containsText" dxfId="221" priority="12" operator="containsText" text="onder niveau">
      <formula>NOT(ISERROR(SEARCH("onder niveau",J53)))</formula>
    </cfRule>
  </conditionalFormatting>
  <conditionalFormatting sqref="J60">
    <cfRule type="cellIs" dxfId="220" priority="115" operator="between">
      <formula>1.0001</formula>
      <formula>2</formula>
    </cfRule>
    <cfRule type="cellIs" dxfId="219" priority="116" operator="equal">
      <formula>1</formula>
    </cfRule>
    <cfRule type="cellIs" dxfId="218" priority="117" operator="between">
      <formula>0</formula>
      <formula>0.99</formula>
    </cfRule>
  </conditionalFormatting>
  <conditionalFormatting sqref="J61">
    <cfRule type="containsText" dxfId="217" priority="4" operator="containsText" text="boven niveau">
      <formula>NOT(ISERROR(SEARCH("boven niveau",J61)))</formula>
    </cfRule>
    <cfRule type="containsText" dxfId="216" priority="5" operator="containsText" text="op niveau">
      <formula>NOT(ISERROR(SEARCH("op niveau",J61)))</formula>
    </cfRule>
    <cfRule type="containsText" dxfId="215" priority="6" operator="containsText" text="onder niveau">
      <formula>NOT(ISERROR(SEARCH("onder niveau",J61)))</formula>
    </cfRule>
  </conditionalFormatting>
  <conditionalFormatting sqref="J75">
    <cfRule type="cellIs" dxfId="214" priority="112" operator="between">
      <formula>1.0001</formula>
      <formula>2</formula>
    </cfRule>
    <cfRule type="cellIs" dxfId="213" priority="113" operator="equal">
      <formula>1</formula>
    </cfRule>
    <cfRule type="cellIs" dxfId="212" priority="114" operator="between">
      <formula>0</formula>
      <formula>0.99</formula>
    </cfRule>
  </conditionalFormatting>
  <conditionalFormatting sqref="J76">
    <cfRule type="containsText" dxfId="211" priority="7" operator="containsText" text="boven niveau">
      <formula>NOT(ISERROR(SEARCH("boven niveau",J76)))</formula>
    </cfRule>
    <cfRule type="containsText" dxfId="210" priority="8" operator="containsText" text="op niveau">
      <formula>NOT(ISERROR(SEARCH("op niveau",J76)))</formula>
    </cfRule>
    <cfRule type="containsText" dxfId="209" priority="9" operator="containsText" text="onder niveau">
      <formula>NOT(ISERROR(SEARCH("onder niveau",J76)))</formula>
    </cfRule>
  </conditionalFormatting>
  <conditionalFormatting sqref="J81">
    <cfRule type="cellIs" dxfId="208" priority="109" operator="between">
      <formula>1.0001</formula>
      <formula>2</formula>
    </cfRule>
    <cfRule type="cellIs" dxfId="207" priority="111" operator="between">
      <formula>0</formula>
      <formula>0.99</formula>
    </cfRule>
  </conditionalFormatting>
  <conditionalFormatting sqref="J82">
    <cfRule type="containsText" dxfId="206" priority="1" operator="containsText" text="boven niveau">
      <formula>NOT(ISERROR(SEARCH("boven niveau",J82)))</formula>
    </cfRule>
    <cfRule type="containsText" dxfId="205" priority="2" operator="containsText" text="op niveau">
      <formula>NOT(ISERROR(SEARCH("op niveau",J82)))</formula>
    </cfRule>
    <cfRule type="containsText" dxfId="204" priority="3" operator="containsText" text="onder niveau">
      <formula>NOT(ISERROR(SEARCH("onder niveau",J82)))</formula>
    </cfRule>
  </conditionalFormatting>
  <dataValidations count="2">
    <dataValidation type="custom" errorStyle="warning" showInputMessage="1" showErrorMessage="1" errorTitle="Maximaal één selecteren" promptTitle="Maximaal één selecteren" sqref="D16:E16" xr:uid="{E6701C61-0415-4D72-A3F6-5BA4E6FB6BA2}">
      <formula1>COUNTIF(D1:D4,TRUE)&lt;=1</formula1>
    </dataValidation>
    <dataValidation type="custom" errorStyle="warning" showInputMessage="1" showErrorMessage="1" errorTitle="Maximaal één selecteren" promptTitle="Maximaal één selecteren" sqref="F16" xr:uid="{AF98707A-DEF9-4BD0-AA69-6EBEBCC5058D}">
      <formula1>COUNTIF(F1:F3,TRUE)&lt;=1</formula1>
    </dataValidation>
  </dataValidations>
  <pageMargins left="0.23622047244094491" right="0.23622047244094491" top="0.35433070866141736" bottom="0.35433070866141736" header="0.11811023622047245" footer="0"/>
  <pageSetup paperSize="8"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CC71-032D-4FDE-AA5A-F04F7E297B6E}">
  <dimension ref="A1:AB231"/>
  <sheetViews>
    <sheetView topLeftCell="D1" zoomScaleNormal="100" zoomScaleSheetLayoutView="40" workbookViewId="0">
      <selection activeCell="F11" sqref="F11"/>
    </sheetView>
  </sheetViews>
  <sheetFormatPr defaultColWidth="39.81640625" defaultRowHeight="16.5" x14ac:dyDescent="0.45"/>
  <cols>
    <col min="1" max="1" width="6.453125" style="88" hidden="1" customWidth="1"/>
    <col min="2" max="2" width="5" style="88" hidden="1" customWidth="1"/>
    <col min="3" max="3" width="3.1796875" style="88" hidden="1" customWidth="1"/>
    <col min="4" max="4" width="3.1796875" style="88" customWidth="1"/>
    <col min="5" max="7" width="37.1796875" style="153" customWidth="1"/>
    <col min="8" max="8" width="5.54296875" style="154" hidden="1" customWidth="1"/>
    <col min="9" max="9" width="3.1796875" style="155" hidden="1" customWidth="1"/>
    <col min="10" max="10" width="5.1796875" style="76" hidden="1" customWidth="1"/>
    <col min="11" max="11" width="6.1796875" style="156" hidden="1" customWidth="1"/>
    <col min="12" max="12" width="22.81640625" style="74" customWidth="1"/>
    <col min="13" max="14" width="22.81640625" style="88" customWidth="1"/>
    <col min="15" max="28" width="39.81640625" style="88"/>
    <col min="29" max="16384" width="39.81640625" style="153"/>
  </cols>
  <sheetData>
    <row r="1" spans="1:11" x14ac:dyDescent="0.45">
      <c r="E1" s="150" t="s">
        <v>138</v>
      </c>
      <c r="F1" s="150"/>
      <c r="G1" s="150"/>
      <c r="H1" s="72"/>
      <c r="I1" s="73"/>
      <c r="J1" s="74"/>
      <c r="K1" s="75"/>
    </row>
    <row r="2" spans="1:11" x14ac:dyDescent="0.45">
      <c r="E2" s="214" t="s">
        <v>9</v>
      </c>
      <c r="F2" s="289" t="s">
        <v>139</v>
      </c>
      <c r="G2" s="88"/>
      <c r="H2" s="72"/>
      <c r="I2" s="73"/>
      <c r="J2" s="74"/>
      <c r="K2" s="75"/>
    </row>
    <row r="3" spans="1:11" x14ac:dyDescent="0.45">
      <c r="E3" s="214" t="s">
        <v>140</v>
      </c>
      <c r="F3" s="289" t="s">
        <v>139</v>
      </c>
      <c r="G3" s="88"/>
      <c r="H3" s="72"/>
      <c r="I3" s="73"/>
      <c r="J3" s="74"/>
      <c r="K3" s="75"/>
    </row>
    <row r="4" spans="1:11" x14ac:dyDescent="0.45">
      <c r="E4" s="214" t="s">
        <v>141</v>
      </c>
      <c r="F4" s="289" t="s">
        <v>139</v>
      </c>
      <c r="G4" s="88"/>
      <c r="H4" s="72"/>
      <c r="I4" s="73"/>
      <c r="J4" s="74"/>
      <c r="K4" s="75"/>
    </row>
    <row r="5" spans="1:11" x14ac:dyDescent="0.45">
      <c r="E5" s="214" t="s">
        <v>13</v>
      </c>
      <c r="F5" s="289" t="s">
        <v>139</v>
      </c>
      <c r="G5" s="88"/>
      <c r="H5" s="72"/>
      <c r="I5" s="73"/>
      <c r="J5" s="74"/>
      <c r="K5" s="75"/>
    </row>
    <row r="6" spans="1:11" x14ac:dyDescent="0.45">
      <c r="E6" s="214" t="s">
        <v>16</v>
      </c>
      <c r="F6" s="289" t="s">
        <v>139</v>
      </c>
      <c r="G6" s="88"/>
      <c r="H6" s="72"/>
      <c r="I6" s="73"/>
      <c r="J6" s="74"/>
      <c r="K6" s="75"/>
    </row>
    <row r="7" spans="1:11" x14ac:dyDescent="0.45">
      <c r="E7" s="88"/>
      <c r="F7" s="88"/>
      <c r="G7" s="88"/>
      <c r="H7" s="72"/>
      <c r="I7" s="73"/>
      <c r="J7" s="74"/>
      <c r="K7" s="75"/>
    </row>
    <row r="8" spans="1:11" x14ac:dyDescent="0.45">
      <c r="E8" s="208" t="s">
        <v>18</v>
      </c>
      <c r="F8" s="209"/>
      <c r="G8" s="210"/>
      <c r="H8" s="186"/>
      <c r="I8" s="187"/>
      <c r="J8" s="186"/>
      <c r="K8" s="188"/>
    </row>
    <row r="9" spans="1:11" ht="17" thickBot="1" x14ac:dyDescent="0.5">
      <c r="E9" s="211" t="s">
        <v>19</v>
      </c>
      <c r="F9" s="212"/>
      <c r="G9" s="213"/>
      <c r="H9" s="180" t="s">
        <v>20</v>
      </c>
      <c r="I9" s="179">
        <f>SUM(I10:I17)</f>
        <v>0</v>
      </c>
      <c r="J9" s="180" t="s">
        <v>21</v>
      </c>
      <c r="K9" s="181">
        <f>SUM(I10:I17)/2</f>
        <v>0</v>
      </c>
    </row>
    <row r="10" spans="1:11" ht="56.5" thickBot="1" x14ac:dyDescent="0.5">
      <c r="A10" s="90" t="s">
        <v>22</v>
      </c>
      <c r="B10" s="90" t="s">
        <v>23</v>
      </c>
      <c r="C10" s="90"/>
      <c r="E10" s="100" t="s">
        <v>24</v>
      </c>
      <c r="F10" s="101" t="s">
        <v>25</v>
      </c>
      <c r="G10" s="102" t="s">
        <v>26</v>
      </c>
      <c r="H10" s="157" t="s">
        <v>27</v>
      </c>
      <c r="I10" s="158">
        <f>IF(E11=TRUE,2)+IF(F11=TRUE,1)+IF(G11=TRUE,0)</f>
        <v>0</v>
      </c>
      <c r="J10" s="74"/>
      <c r="K10" s="110" t="str">
        <f>IF(OR(I10=0,I15=0,K9&lt;1),"onder niveau",IF(AND(K9&gt;=1,K9&lt;1.49),"op niveau",IF(K9&gt;=1.5,"boven niveau","")))</f>
        <v>onder niveau</v>
      </c>
    </row>
    <row r="11" spans="1:11" x14ac:dyDescent="0.45">
      <c r="A11" s="90"/>
      <c r="B11" s="90"/>
      <c r="C11" s="90"/>
      <c r="E11" s="290" t="b">
        <v>0</v>
      </c>
      <c r="F11" s="291" t="b">
        <v>0</v>
      </c>
      <c r="G11" s="292" t="b">
        <v>0</v>
      </c>
      <c r="H11" s="72"/>
      <c r="I11" s="73"/>
      <c r="J11" s="74"/>
      <c r="K11" s="75"/>
    </row>
    <row r="12" spans="1:11" ht="34.5" x14ac:dyDescent="0.45">
      <c r="A12" s="90"/>
      <c r="B12" s="90"/>
      <c r="C12" s="90"/>
      <c r="E12" s="136"/>
      <c r="F12" s="207" t="s">
        <v>142</v>
      </c>
      <c r="G12" s="138"/>
      <c r="H12" s="157"/>
      <c r="I12" s="158"/>
      <c r="J12" s="157"/>
      <c r="K12" s="75"/>
    </row>
    <row r="13" spans="1:11" ht="39" customHeight="1" x14ac:dyDescent="0.45">
      <c r="A13" s="90"/>
      <c r="B13" s="90"/>
      <c r="C13" s="90"/>
      <c r="E13" s="91"/>
      <c r="F13" s="92" t="s">
        <v>31</v>
      </c>
      <c r="G13" s="93"/>
      <c r="H13" s="157"/>
      <c r="I13" s="158"/>
      <c r="J13" s="157"/>
      <c r="K13" s="75"/>
    </row>
    <row r="14" spans="1:11" ht="38.15" customHeight="1" thickBot="1" x14ac:dyDescent="0.5">
      <c r="A14" s="90"/>
      <c r="B14" s="90"/>
      <c r="C14" s="90"/>
      <c r="E14" s="94"/>
      <c r="F14" s="95" t="s">
        <v>143</v>
      </c>
      <c r="G14" s="96"/>
      <c r="H14" s="157"/>
      <c r="I14" s="158"/>
      <c r="J14" s="157"/>
      <c r="K14" s="75"/>
    </row>
    <row r="15" spans="1:11" ht="33" x14ac:dyDescent="0.45">
      <c r="A15" s="90" t="s">
        <v>22</v>
      </c>
      <c r="B15" s="90" t="s">
        <v>23</v>
      </c>
      <c r="C15" s="90"/>
      <c r="E15" s="100" t="s">
        <v>24</v>
      </c>
      <c r="F15" s="101" t="s">
        <v>33</v>
      </c>
      <c r="G15" s="102" t="s">
        <v>26</v>
      </c>
      <c r="H15" s="157" t="s">
        <v>34</v>
      </c>
      <c r="I15" s="158">
        <f>IF(E16=TRUE,2)+IF(F16=TRUE,1)+IF(G16=TRUE,0)</f>
        <v>0</v>
      </c>
      <c r="J15" s="74"/>
      <c r="K15" s="75"/>
    </row>
    <row r="16" spans="1:11" x14ac:dyDescent="0.45">
      <c r="A16" s="90"/>
      <c r="B16" s="90"/>
      <c r="C16" s="90"/>
      <c r="E16" s="290" t="b">
        <v>0</v>
      </c>
      <c r="F16" s="291" t="b">
        <v>0</v>
      </c>
      <c r="G16" s="292" t="b">
        <v>0</v>
      </c>
      <c r="H16" s="157"/>
      <c r="I16" s="73"/>
      <c r="J16" s="74"/>
      <c r="K16" s="75"/>
    </row>
    <row r="17" spans="1:11" ht="25.5" customHeight="1" thickBot="1" x14ac:dyDescent="0.5">
      <c r="A17" s="90"/>
      <c r="B17" s="90"/>
      <c r="C17" s="90"/>
      <c r="E17" s="94"/>
      <c r="F17" s="95" t="s">
        <v>35</v>
      </c>
      <c r="G17" s="96"/>
      <c r="H17" s="157"/>
      <c r="I17" s="158"/>
      <c r="J17" s="157"/>
      <c r="K17" s="75"/>
    </row>
    <row r="18" spans="1:11" ht="17" thickBot="1" x14ac:dyDescent="0.5">
      <c r="E18" s="97" t="s">
        <v>36</v>
      </c>
      <c r="F18" s="196" t="str">
        <f>K10</f>
        <v>onder niveau</v>
      </c>
      <c r="G18" s="197"/>
      <c r="H18" s="157"/>
      <c r="I18" s="158"/>
      <c r="J18" s="157"/>
      <c r="K18" s="75"/>
    </row>
    <row r="19" spans="1:11" ht="51" customHeight="1" thickBot="1" x14ac:dyDescent="0.5">
      <c r="E19" s="159" t="s">
        <v>37</v>
      </c>
      <c r="F19" s="293" t="s">
        <v>144</v>
      </c>
      <c r="G19" s="294"/>
      <c r="H19" s="157"/>
      <c r="I19" s="158"/>
      <c r="J19" s="157"/>
      <c r="K19" s="75"/>
    </row>
    <row r="20" spans="1:11" x14ac:dyDescent="0.45">
      <c r="E20" s="146" t="s">
        <v>39</v>
      </c>
      <c r="F20" s="147"/>
      <c r="G20" s="148"/>
      <c r="H20" s="186"/>
      <c r="I20" s="187"/>
      <c r="J20" s="186"/>
      <c r="K20" s="188"/>
    </row>
    <row r="21" spans="1:11" ht="17" thickBot="1" x14ac:dyDescent="0.5">
      <c r="E21" s="122" t="s">
        <v>40</v>
      </c>
      <c r="F21" s="123"/>
      <c r="G21" s="124"/>
      <c r="H21" s="180" t="s">
        <v>41</v>
      </c>
      <c r="I21" s="179">
        <f>SUM(I22:I24)</f>
        <v>0</v>
      </c>
      <c r="J21" s="180" t="s">
        <v>21</v>
      </c>
      <c r="K21" s="181">
        <f>SUM(I22:I24)/1</f>
        <v>0</v>
      </c>
    </row>
    <row r="22" spans="1:11" ht="70.5" thickBot="1" x14ac:dyDescent="0.5">
      <c r="A22" s="90" t="s">
        <v>22</v>
      </c>
      <c r="B22" s="90" t="s">
        <v>42</v>
      </c>
      <c r="C22" s="90"/>
      <c r="E22" s="100" t="s">
        <v>24</v>
      </c>
      <c r="F22" s="101" t="s">
        <v>43</v>
      </c>
      <c r="G22" s="102" t="s">
        <v>26</v>
      </c>
      <c r="H22" s="157" t="s">
        <v>44</v>
      </c>
      <c r="I22" s="158">
        <f>IF(E23=TRUE,2)+IF(F23=TRUE,1)+IF(G23=TRUE,0)</f>
        <v>0</v>
      </c>
      <c r="J22" s="74"/>
      <c r="K22" s="110" t="str">
        <f>IF(OR(I22=0,K21&lt;1),"onder niveau",IF(AND(K21&gt;=1,K21&lt;1.5),"op niveau",IF(K21&gt;=1.5,"boven niveau","")))</f>
        <v>onder niveau</v>
      </c>
    </row>
    <row r="23" spans="1:11" x14ac:dyDescent="0.45">
      <c r="A23" s="90"/>
      <c r="B23" s="90"/>
      <c r="C23" s="90"/>
      <c r="E23" s="290" t="b">
        <v>0</v>
      </c>
      <c r="F23" s="291" t="b">
        <v>0</v>
      </c>
      <c r="G23" s="292" t="b">
        <v>0</v>
      </c>
      <c r="H23" s="72"/>
      <c r="I23" s="73"/>
      <c r="J23" s="74"/>
      <c r="K23" s="75"/>
    </row>
    <row r="24" spans="1:11" ht="46.5" thickBot="1" x14ac:dyDescent="0.5">
      <c r="A24" s="90"/>
      <c r="B24" s="90"/>
      <c r="C24" s="90"/>
      <c r="E24" s="94"/>
      <c r="F24" s="95" t="s">
        <v>45</v>
      </c>
      <c r="G24" s="96"/>
      <c r="H24" s="157"/>
      <c r="I24" s="158"/>
      <c r="J24" s="157"/>
      <c r="K24" s="75"/>
    </row>
    <row r="25" spans="1:11" ht="17" thickBot="1" x14ac:dyDescent="0.5">
      <c r="E25" s="97" t="s">
        <v>46</v>
      </c>
      <c r="F25" s="196" t="str">
        <f>K22</f>
        <v>onder niveau</v>
      </c>
      <c r="G25" s="197"/>
      <c r="H25" s="157"/>
      <c r="I25" s="158"/>
      <c r="J25" s="157"/>
      <c r="K25" s="75"/>
    </row>
    <row r="26" spans="1:11" ht="51" customHeight="1" thickBot="1" x14ac:dyDescent="0.5">
      <c r="E26" s="89" t="s">
        <v>47</v>
      </c>
      <c r="F26" s="293" t="s">
        <v>145</v>
      </c>
      <c r="G26" s="294"/>
      <c r="H26" s="157"/>
      <c r="I26" s="158"/>
      <c r="J26" s="157"/>
      <c r="K26" s="75"/>
    </row>
    <row r="27" spans="1:11" ht="17" thickBot="1" x14ac:dyDescent="0.5">
      <c r="E27" s="112" t="s">
        <v>49</v>
      </c>
      <c r="F27" s="113"/>
      <c r="G27" s="114"/>
      <c r="H27" s="180" t="s">
        <v>50</v>
      </c>
      <c r="I27" s="179">
        <f>SUM(I28:I32)</f>
        <v>0</v>
      </c>
      <c r="J27" s="180" t="s">
        <v>21</v>
      </c>
      <c r="K27" s="181">
        <f>SUM(I28:I32)/1</f>
        <v>0</v>
      </c>
    </row>
    <row r="28" spans="1:11" ht="48.5" thickBot="1" x14ac:dyDescent="0.5">
      <c r="A28" s="90" t="s">
        <v>22</v>
      </c>
      <c r="B28" s="90" t="s">
        <v>42</v>
      </c>
      <c r="C28" s="90"/>
      <c r="E28" s="100" t="s">
        <v>24</v>
      </c>
      <c r="F28" s="101" t="s">
        <v>51</v>
      </c>
      <c r="G28" s="102" t="s">
        <v>26</v>
      </c>
      <c r="H28" s="157" t="s">
        <v>52</v>
      </c>
      <c r="I28" s="158">
        <f>IF(E29=TRUE,2)+IF(F29=TRUE,1)+IF(G29=TRUE,0)</f>
        <v>0</v>
      </c>
      <c r="J28" s="74"/>
      <c r="K28" s="110" t="str">
        <f>IF(OR(I28=0,K27&lt;1),"onder niveau",IF(AND(K27&gt;=1,K27&lt;1.5),"op niveau",IF(K27&gt;=1.5,"boven niveau","")))</f>
        <v>onder niveau</v>
      </c>
    </row>
    <row r="29" spans="1:11" x14ac:dyDescent="0.45">
      <c r="A29" s="90"/>
      <c r="B29" s="90"/>
      <c r="C29" s="90"/>
      <c r="E29" s="290" t="b">
        <v>0</v>
      </c>
      <c r="F29" s="291" t="b">
        <v>0</v>
      </c>
      <c r="G29" s="292" t="b">
        <v>0</v>
      </c>
      <c r="H29" s="157"/>
      <c r="I29" s="73"/>
      <c r="J29" s="74"/>
      <c r="K29" s="75"/>
    </row>
    <row r="30" spans="1:11" ht="49" customHeight="1" x14ac:dyDescent="0.45">
      <c r="A30" s="90"/>
      <c r="B30" s="90"/>
      <c r="C30" s="90"/>
      <c r="E30" s="91"/>
      <c r="F30" s="92" t="s">
        <v>53</v>
      </c>
      <c r="G30" s="93"/>
      <c r="H30" s="157"/>
      <c r="I30" s="158"/>
      <c r="J30" s="157"/>
      <c r="K30" s="75"/>
    </row>
    <row r="31" spans="1:11" ht="36" customHeight="1" x14ac:dyDescent="0.45">
      <c r="A31" s="90"/>
      <c r="B31" s="90"/>
      <c r="C31" s="90"/>
      <c r="E31" s="91"/>
      <c r="F31" s="92" t="s">
        <v>54</v>
      </c>
      <c r="G31" s="93"/>
      <c r="H31" s="157"/>
      <c r="I31" s="158"/>
      <c r="J31" s="157"/>
      <c r="K31" s="75"/>
    </row>
    <row r="32" spans="1:11" ht="44.15" customHeight="1" thickBot="1" x14ac:dyDescent="0.5">
      <c r="A32" s="90"/>
      <c r="B32" s="90"/>
      <c r="C32" s="90"/>
      <c r="E32" s="94"/>
      <c r="F32" s="95" t="s">
        <v>55</v>
      </c>
      <c r="G32" s="96"/>
      <c r="H32" s="157"/>
      <c r="I32" s="158"/>
      <c r="J32" s="157"/>
      <c r="K32" s="75"/>
    </row>
    <row r="33" spans="1:11" ht="17" thickBot="1" x14ac:dyDescent="0.5">
      <c r="E33" s="97" t="s">
        <v>56</v>
      </c>
      <c r="F33" s="165" t="str">
        <f>K28</f>
        <v>onder niveau</v>
      </c>
      <c r="G33" s="197"/>
      <c r="H33" s="157"/>
      <c r="I33" s="158"/>
      <c r="J33" s="157"/>
      <c r="K33" s="75"/>
    </row>
    <row r="34" spans="1:11" ht="51" customHeight="1" thickBot="1" x14ac:dyDescent="0.5">
      <c r="E34" s="159" t="s">
        <v>57</v>
      </c>
      <c r="F34" s="293" t="s">
        <v>146</v>
      </c>
      <c r="G34" s="294"/>
      <c r="H34" s="157"/>
      <c r="I34" s="158"/>
      <c r="J34" s="157"/>
      <c r="K34" s="75"/>
    </row>
    <row r="35" spans="1:11" x14ac:dyDescent="0.45">
      <c r="E35" s="200" t="s">
        <v>59</v>
      </c>
      <c r="F35" s="201"/>
      <c r="G35" s="202"/>
      <c r="H35" s="186"/>
      <c r="I35" s="187"/>
      <c r="J35" s="186"/>
      <c r="K35" s="188"/>
    </row>
    <row r="36" spans="1:11" ht="17" thickBot="1" x14ac:dyDescent="0.5">
      <c r="E36" s="203" t="s">
        <v>60</v>
      </c>
      <c r="F36" s="204"/>
      <c r="G36" s="205"/>
      <c r="H36" s="180" t="s">
        <v>61</v>
      </c>
      <c r="I36" s="179">
        <f>SUM(I37:I44)</f>
        <v>0</v>
      </c>
      <c r="J36" s="206" t="s">
        <v>62</v>
      </c>
      <c r="K36" s="181">
        <f>SUM(I37:I44)/2</f>
        <v>0</v>
      </c>
    </row>
    <row r="37" spans="1:11" ht="48.5" thickBot="1" x14ac:dyDescent="0.5">
      <c r="A37" s="90" t="s">
        <v>22</v>
      </c>
      <c r="B37" s="90" t="s">
        <v>63</v>
      </c>
      <c r="C37" s="90"/>
      <c r="E37" s="100" t="s">
        <v>24</v>
      </c>
      <c r="F37" s="101" t="s">
        <v>64</v>
      </c>
      <c r="G37" s="102" t="s">
        <v>26</v>
      </c>
      <c r="H37" s="157" t="s">
        <v>65</v>
      </c>
      <c r="I37" s="158">
        <f>IF(E38=TRUE,2)+IF(F38=TRUE,1)+IF(G38=TRUE,0)</f>
        <v>0</v>
      </c>
      <c r="J37" s="74"/>
      <c r="K37" s="110" t="str">
        <f>IF(OR(I37=0,I41=0,K36&lt;1),"onder niveau",IF(AND(K36&gt;=1,K36&lt;1.5),"op niveau",IF(K36&gt;=1.5,"boven niveau","")))</f>
        <v>onder niveau</v>
      </c>
    </row>
    <row r="38" spans="1:11" x14ac:dyDescent="0.45">
      <c r="A38" s="90"/>
      <c r="B38" s="90"/>
      <c r="C38" s="90"/>
      <c r="E38" s="290" t="b">
        <v>0</v>
      </c>
      <c r="F38" s="291" t="b">
        <v>0</v>
      </c>
      <c r="G38" s="292" t="b">
        <v>0</v>
      </c>
      <c r="H38" s="157"/>
      <c r="I38" s="73"/>
      <c r="J38" s="74"/>
      <c r="K38" s="75"/>
    </row>
    <row r="39" spans="1:11" ht="79" customHeight="1" x14ac:dyDescent="0.45">
      <c r="A39" s="90"/>
      <c r="B39" s="90"/>
      <c r="C39" s="90"/>
      <c r="E39" s="91"/>
      <c r="F39" s="92" t="s">
        <v>66</v>
      </c>
      <c r="G39" s="93"/>
      <c r="H39" s="157"/>
      <c r="I39" s="158"/>
      <c r="J39" s="157"/>
      <c r="K39" s="75"/>
    </row>
    <row r="40" spans="1:11" ht="46.5" customHeight="1" thickBot="1" x14ac:dyDescent="0.5">
      <c r="A40" s="90"/>
      <c r="B40" s="90"/>
      <c r="C40" s="90"/>
      <c r="E40" s="94"/>
      <c r="F40" s="95" t="s">
        <v>67</v>
      </c>
      <c r="G40" s="96"/>
      <c r="H40" s="157"/>
      <c r="I40" s="158"/>
      <c r="J40" s="157"/>
      <c r="K40" s="75"/>
    </row>
    <row r="41" spans="1:11" ht="56" x14ac:dyDescent="0.45">
      <c r="A41" s="90" t="s">
        <v>22</v>
      </c>
      <c r="B41" s="90" t="s">
        <v>63</v>
      </c>
      <c r="C41" s="90"/>
      <c r="E41" s="198" t="s">
        <v>24</v>
      </c>
      <c r="F41" s="168" t="s">
        <v>68</v>
      </c>
      <c r="G41" s="199" t="s">
        <v>26</v>
      </c>
      <c r="H41" s="157" t="s">
        <v>69</v>
      </c>
      <c r="I41" s="158">
        <f>IF(E42=TRUE,2)+IF(F42=TRUE,1)+IF(G42=TRUE,0)</f>
        <v>0</v>
      </c>
      <c r="J41" s="74"/>
      <c r="K41" s="75"/>
    </row>
    <row r="42" spans="1:11" x14ac:dyDescent="0.45">
      <c r="A42" s="90"/>
      <c r="B42" s="90"/>
      <c r="C42" s="90"/>
      <c r="E42" s="290" t="b">
        <v>0</v>
      </c>
      <c r="F42" s="291" t="b">
        <v>0</v>
      </c>
      <c r="G42" s="292" t="b">
        <v>0</v>
      </c>
      <c r="H42" s="157"/>
      <c r="I42" s="73"/>
      <c r="J42" s="74"/>
      <c r="K42" s="75"/>
    </row>
    <row r="43" spans="1:11" ht="34.5" x14ac:dyDescent="0.45">
      <c r="A43" s="90"/>
      <c r="B43" s="90"/>
      <c r="C43" s="90"/>
      <c r="E43" s="91"/>
      <c r="F43" s="92" t="s">
        <v>70</v>
      </c>
      <c r="G43" s="93"/>
      <c r="H43" s="157"/>
      <c r="I43" s="158"/>
      <c r="J43" s="157"/>
      <c r="K43" s="75"/>
    </row>
    <row r="44" spans="1:11" ht="38.5" customHeight="1" thickBot="1" x14ac:dyDescent="0.5">
      <c r="A44" s="90"/>
      <c r="B44" s="90"/>
      <c r="C44" s="90"/>
      <c r="E44" s="194"/>
      <c r="F44" s="163" t="s">
        <v>71</v>
      </c>
      <c r="G44" s="195"/>
      <c r="H44" s="157"/>
      <c r="I44" s="158"/>
      <c r="J44" s="157"/>
      <c r="K44" s="75"/>
    </row>
    <row r="45" spans="1:11" ht="17" thickBot="1" x14ac:dyDescent="0.5">
      <c r="E45" s="97" t="s">
        <v>72</v>
      </c>
      <c r="F45" s="196" t="str">
        <f>K37</f>
        <v>onder niveau</v>
      </c>
      <c r="G45" s="197"/>
      <c r="H45" s="157"/>
      <c r="I45" s="158"/>
      <c r="J45" s="157"/>
      <c r="K45" s="75"/>
    </row>
    <row r="46" spans="1:11" ht="51" customHeight="1" thickBot="1" x14ac:dyDescent="0.5">
      <c r="E46" s="159" t="s">
        <v>73</v>
      </c>
      <c r="F46" s="293" t="s">
        <v>147</v>
      </c>
      <c r="G46" s="294"/>
      <c r="H46" s="157"/>
      <c r="I46" s="158"/>
      <c r="J46" s="157"/>
      <c r="K46" s="75"/>
    </row>
    <row r="47" spans="1:11" x14ac:dyDescent="0.45">
      <c r="E47" s="191" t="s">
        <v>75</v>
      </c>
      <c r="F47" s="192"/>
      <c r="G47" s="193"/>
      <c r="H47" s="180" t="s">
        <v>76</v>
      </c>
      <c r="I47" s="179">
        <f>SUM(I48:I51)</f>
        <v>0</v>
      </c>
      <c r="J47" s="180" t="s">
        <v>21</v>
      </c>
      <c r="K47" s="181">
        <f>SUM(I48:I51)/1</f>
        <v>0</v>
      </c>
    </row>
    <row r="48" spans="1:11" ht="48.5" thickBot="1" x14ac:dyDescent="0.5">
      <c r="A48" s="90" t="s">
        <v>22</v>
      </c>
      <c r="B48" s="90" t="s">
        <v>63</v>
      </c>
      <c r="C48" s="90"/>
      <c r="E48" s="167" t="s">
        <v>24</v>
      </c>
      <c r="F48" s="168" t="s">
        <v>77</v>
      </c>
      <c r="G48" s="169" t="s">
        <v>26</v>
      </c>
      <c r="H48" s="157" t="s">
        <v>78</v>
      </c>
      <c r="I48" s="158">
        <f>IF(E49=TRUE,2)+IF(F49=TRUE,1)+IF(G49=TRUE,0)</f>
        <v>0</v>
      </c>
      <c r="J48" s="74"/>
      <c r="K48" s="110" t="str">
        <f>IF(OR(I48=0,K47&lt;1),"onder niveau",IF(AND(K47&gt;=1,K47&lt;1.5),"op niveau",IF(K47&gt;=1.5,"boven niveau","")))</f>
        <v>onder niveau</v>
      </c>
    </row>
    <row r="49" spans="1:11" x14ac:dyDescent="0.45">
      <c r="A49" s="90"/>
      <c r="B49" s="90"/>
      <c r="C49" s="90"/>
      <c r="E49" s="295" t="b">
        <v>0</v>
      </c>
      <c r="F49" s="291" t="b">
        <v>0</v>
      </c>
      <c r="G49" s="296" t="b">
        <v>0</v>
      </c>
      <c r="H49" s="72"/>
      <c r="I49" s="73"/>
      <c r="J49" s="74"/>
      <c r="K49" s="75"/>
    </row>
    <row r="50" spans="1:11" ht="56.15" customHeight="1" x14ac:dyDescent="0.45">
      <c r="A50" s="90"/>
      <c r="B50" s="90"/>
      <c r="C50" s="90"/>
      <c r="E50" s="160"/>
      <c r="F50" s="92" t="s">
        <v>79</v>
      </c>
      <c r="G50" s="161"/>
      <c r="H50" s="157"/>
      <c r="I50" s="158"/>
      <c r="J50" s="157"/>
      <c r="K50" s="75"/>
    </row>
    <row r="51" spans="1:11" ht="30.75" customHeight="1" thickBot="1" x14ac:dyDescent="0.5">
      <c r="A51" s="90"/>
      <c r="B51" s="90"/>
      <c r="C51" s="90"/>
      <c r="E51" s="162"/>
      <c r="F51" s="163" t="s">
        <v>80</v>
      </c>
      <c r="G51" s="164"/>
      <c r="H51" s="157"/>
      <c r="I51" s="158"/>
      <c r="J51" s="157"/>
      <c r="K51" s="75"/>
    </row>
    <row r="52" spans="1:11" ht="17" thickBot="1" x14ac:dyDescent="0.5">
      <c r="E52" s="190" t="s">
        <v>81</v>
      </c>
      <c r="F52" s="165" t="str">
        <f>K48</f>
        <v>onder niveau</v>
      </c>
      <c r="G52" s="166"/>
      <c r="H52" s="157"/>
      <c r="I52" s="158"/>
      <c r="J52" s="157"/>
      <c r="K52" s="75"/>
    </row>
    <row r="53" spans="1:11" ht="51" customHeight="1" thickBot="1" x14ac:dyDescent="0.5">
      <c r="E53" s="189" t="s">
        <v>82</v>
      </c>
      <c r="F53" s="293" t="s">
        <v>148</v>
      </c>
      <c r="G53" s="294"/>
      <c r="H53" s="157"/>
      <c r="I53" s="158"/>
      <c r="J53" s="157"/>
      <c r="K53" s="75"/>
    </row>
    <row r="54" spans="1:11" x14ac:dyDescent="0.45">
      <c r="E54" s="183" t="s">
        <v>84</v>
      </c>
      <c r="F54" s="184"/>
      <c r="G54" s="185"/>
      <c r="H54" s="186"/>
      <c r="I54" s="187"/>
      <c r="J54" s="186"/>
      <c r="K54" s="188"/>
    </row>
    <row r="55" spans="1:11" x14ac:dyDescent="0.45">
      <c r="E55" s="175" t="s">
        <v>85</v>
      </c>
      <c r="F55" s="176"/>
      <c r="G55" s="177"/>
      <c r="H55" s="180" t="s">
        <v>86</v>
      </c>
      <c r="I55" s="179">
        <f>SUM(I56:I67)</f>
        <v>0</v>
      </c>
      <c r="J55" s="180" t="s">
        <v>21</v>
      </c>
      <c r="K55" s="181">
        <f>SUM(I56:I67)/3</f>
        <v>0</v>
      </c>
    </row>
    <row r="56" spans="1:11" ht="56.5" thickBot="1" x14ac:dyDescent="0.5">
      <c r="A56" s="90" t="s">
        <v>22</v>
      </c>
      <c r="B56" s="90" t="s">
        <v>42</v>
      </c>
      <c r="C56" s="90"/>
      <c r="E56" s="167" t="s">
        <v>24</v>
      </c>
      <c r="F56" s="168" t="s">
        <v>87</v>
      </c>
      <c r="G56" s="169" t="s">
        <v>26</v>
      </c>
      <c r="H56" s="157" t="s">
        <v>88</v>
      </c>
      <c r="I56" s="158">
        <f>IF(E57=TRUE,2)+IF(F57=TRUE,1)+IF(G57=TRUE,0)</f>
        <v>0</v>
      </c>
      <c r="J56" s="74"/>
      <c r="K56" s="110" t="str">
        <f>IF(OR(I56=0,I64=0,I60=0,K55&lt;1),"onder niveau",IF(AND(K55&gt;=1,K55&lt;1.5),"op niveau",IF(K55&gt;=1.5,"boven niveau","")))</f>
        <v>onder niveau</v>
      </c>
    </row>
    <row r="57" spans="1:11" x14ac:dyDescent="0.45">
      <c r="A57" s="90"/>
      <c r="B57" s="90"/>
      <c r="C57" s="90"/>
      <c r="E57" s="295" t="b">
        <v>0</v>
      </c>
      <c r="F57" s="291" t="b">
        <v>0</v>
      </c>
      <c r="G57" s="296" t="b">
        <v>0</v>
      </c>
      <c r="H57" s="72"/>
      <c r="I57" s="73"/>
      <c r="J57" s="74"/>
      <c r="K57" s="75"/>
    </row>
    <row r="58" spans="1:11" ht="34.5" x14ac:dyDescent="0.45">
      <c r="A58" s="90"/>
      <c r="B58" s="90"/>
      <c r="C58" s="90"/>
      <c r="E58" s="160"/>
      <c r="F58" s="92" t="s">
        <v>89</v>
      </c>
      <c r="G58" s="161"/>
      <c r="H58" s="157"/>
      <c r="I58" s="158"/>
      <c r="J58" s="157"/>
      <c r="K58" s="75"/>
    </row>
    <row r="59" spans="1:11" ht="34.5" x14ac:dyDescent="0.45">
      <c r="A59" s="90"/>
      <c r="B59" s="90"/>
      <c r="C59" s="90"/>
      <c r="E59" s="160"/>
      <c r="F59" s="92" t="s">
        <v>90</v>
      </c>
      <c r="G59" s="161"/>
      <c r="H59" s="157"/>
      <c r="I59" s="158"/>
      <c r="J59" s="157"/>
      <c r="K59" s="75"/>
    </row>
    <row r="60" spans="1:11" ht="42" x14ac:dyDescent="0.45">
      <c r="A60" s="90" t="s">
        <v>22</v>
      </c>
      <c r="B60" s="90" t="s">
        <v>42</v>
      </c>
      <c r="C60" s="90"/>
      <c r="E60" s="167" t="s">
        <v>24</v>
      </c>
      <c r="F60" s="168" t="s">
        <v>91</v>
      </c>
      <c r="G60" s="169" t="s">
        <v>26</v>
      </c>
      <c r="H60" s="157" t="s">
        <v>92</v>
      </c>
      <c r="I60" s="158">
        <f>IF(E61=TRUE,2)+IF(F61=TRUE,1)+IF(G61=TRUE,0)</f>
        <v>0</v>
      </c>
      <c r="J60" s="74"/>
      <c r="K60" s="75"/>
    </row>
    <row r="61" spans="1:11" x14ac:dyDescent="0.45">
      <c r="A61" s="90"/>
      <c r="B61" s="90"/>
      <c r="C61" s="90"/>
      <c r="E61" s="295" t="b">
        <v>0</v>
      </c>
      <c r="F61" s="291" t="b">
        <v>0</v>
      </c>
      <c r="G61" s="296" t="b">
        <v>0</v>
      </c>
      <c r="H61" s="72"/>
      <c r="I61" s="73"/>
      <c r="J61" s="74"/>
      <c r="K61" s="75"/>
    </row>
    <row r="62" spans="1:11" ht="29.15" customHeight="1" x14ac:dyDescent="0.45">
      <c r="A62" s="90"/>
      <c r="B62" s="90"/>
      <c r="C62" s="90"/>
      <c r="E62" s="160"/>
      <c r="F62" s="92" t="s">
        <v>93</v>
      </c>
      <c r="G62" s="161"/>
      <c r="H62" s="157"/>
      <c r="I62" s="158"/>
      <c r="J62" s="157"/>
      <c r="K62" s="75"/>
    </row>
    <row r="63" spans="1:11" ht="46" x14ac:dyDescent="0.45">
      <c r="A63" s="90"/>
      <c r="B63" s="90"/>
      <c r="C63" s="90"/>
      <c r="E63" s="160"/>
      <c r="F63" s="92" t="s">
        <v>94</v>
      </c>
      <c r="G63" s="161"/>
      <c r="H63" s="157"/>
      <c r="I63" s="158"/>
      <c r="J63" s="157"/>
      <c r="K63" s="75"/>
    </row>
    <row r="64" spans="1:11" ht="56" x14ac:dyDescent="0.45">
      <c r="A64" s="90" t="s">
        <v>22</v>
      </c>
      <c r="B64" s="90" t="s">
        <v>42</v>
      </c>
      <c r="C64" s="90"/>
      <c r="E64" s="167" t="s">
        <v>24</v>
      </c>
      <c r="F64" s="168" t="s">
        <v>95</v>
      </c>
      <c r="G64" s="169" t="s">
        <v>26</v>
      </c>
      <c r="H64" s="157" t="s">
        <v>96</v>
      </c>
      <c r="I64" s="158">
        <f>IF(E65=TRUE,2)+IF(F65=TRUE,1)+IF(G65=TRUE,0)</f>
        <v>0</v>
      </c>
      <c r="J64" s="74"/>
      <c r="K64" s="75"/>
    </row>
    <row r="65" spans="1:11" x14ac:dyDescent="0.45">
      <c r="A65" s="90"/>
      <c r="B65" s="90"/>
      <c r="C65" s="90"/>
      <c r="E65" s="295" t="b">
        <v>0</v>
      </c>
      <c r="F65" s="291" t="b">
        <v>0</v>
      </c>
      <c r="G65" s="296" t="b">
        <v>0</v>
      </c>
      <c r="H65" s="72"/>
      <c r="I65" s="73"/>
      <c r="J65" s="74"/>
      <c r="K65" s="75"/>
    </row>
    <row r="66" spans="1:11" ht="34.5" x14ac:dyDescent="0.45">
      <c r="A66" s="90"/>
      <c r="B66" s="90"/>
      <c r="C66" s="90"/>
      <c r="E66" s="160"/>
      <c r="F66" s="92" t="s">
        <v>97</v>
      </c>
      <c r="G66" s="161"/>
      <c r="H66" s="157"/>
      <c r="I66" s="158"/>
      <c r="J66" s="157"/>
      <c r="K66" s="75"/>
    </row>
    <row r="67" spans="1:11" ht="51" customHeight="1" thickBot="1" x14ac:dyDescent="0.5">
      <c r="A67" s="90"/>
      <c r="B67" s="90"/>
      <c r="C67" s="90"/>
      <c r="E67" s="162"/>
      <c r="F67" s="163" t="s">
        <v>98</v>
      </c>
      <c r="G67" s="164"/>
      <c r="H67" s="157"/>
      <c r="I67" s="158"/>
      <c r="J67" s="157"/>
      <c r="K67" s="75"/>
    </row>
    <row r="68" spans="1:11" ht="17" thickBot="1" x14ac:dyDescent="0.5">
      <c r="E68" s="97" t="s">
        <v>149</v>
      </c>
      <c r="F68" s="98" t="str">
        <f>K56</f>
        <v>onder niveau</v>
      </c>
      <c r="G68" s="182"/>
      <c r="H68" s="157"/>
      <c r="I68" s="73"/>
      <c r="J68" s="74"/>
      <c r="K68" s="75"/>
    </row>
    <row r="69" spans="1:11" ht="51" customHeight="1" thickBot="1" x14ac:dyDescent="0.5">
      <c r="E69" s="159" t="s">
        <v>100</v>
      </c>
      <c r="F69" s="297" t="s">
        <v>150</v>
      </c>
      <c r="G69" s="294"/>
      <c r="H69" s="157"/>
      <c r="I69" s="158"/>
      <c r="J69" s="157"/>
      <c r="K69" s="75"/>
    </row>
    <row r="70" spans="1:11" x14ac:dyDescent="0.45">
      <c r="E70" s="175" t="s">
        <v>102</v>
      </c>
      <c r="F70" s="176" t="s">
        <v>102</v>
      </c>
      <c r="G70" s="177"/>
      <c r="H70" s="178" t="s">
        <v>103</v>
      </c>
      <c r="I70" s="179">
        <f>SUM(I71:I73)</f>
        <v>0</v>
      </c>
      <c r="J70" s="180" t="s">
        <v>21</v>
      </c>
      <c r="K70" s="181">
        <f>SUM(I71:I73)/1</f>
        <v>0</v>
      </c>
    </row>
    <row r="71" spans="1:11" ht="48.5" thickBot="1" x14ac:dyDescent="0.5">
      <c r="A71" s="90" t="s">
        <v>22</v>
      </c>
      <c r="B71" s="90" t="s">
        <v>63</v>
      </c>
      <c r="C71" s="90"/>
      <c r="E71" s="167" t="s">
        <v>24</v>
      </c>
      <c r="F71" s="168" t="s">
        <v>104</v>
      </c>
      <c r="G71" s="169" t="s">
        <v>26</v>
      </c>
      <c r="H71" s="72" t="s">
        <v>105</v>
      </c>
      <c r="I71" s="158">
        <f>IF(E72=TRUE,2)+IF(F72=TRUE,1)+IF(G72=TRUE,0)</f>
        <v>0</v>
      </c>
      <c r="J71" s="74"/>
      <c r="K71" s="110" t="str">
        <f>IF(OR(I71=0,K70&lt;1),"onder niveau",IF(AND(K70&gt;=1,K70&lt;1.5),"op niveau",IF(K70&gt;=1.5,"boven niveau","")))</f>
        <v>onder niveau</v>
      </c>
    </row>
    <row r="72" spans="1:11" x14ac:dyDescent="0.45">
      <c r="A72" s="90"/>
      <c r="B72" s="90"/>
      <c r="C72" s="90"/>
      <c r="E72" s="295" t="b">
        <v>0</v>
      </c>
      <c r="F72" s="291" t="b">
        <v>0</v>
      </c>
      <c r="G72" s="296" t="b">
        <v>0</v>
      </c>
      <c r="H72" s="72"/>
      <c r="I72" s="73"/>
      <c r="J72" s="74"/>
      <c r="K72" s="75"/>
    </row>
    <row r="73" spans="1:11" ht="96" customHeight="1" thickBot="1" x14ac:dyDescent="0.5">
      <c r="A73" s="90"/>
      <c r="B73" s="90"/>
      <c r="C73" s="90"/>
      <c r="E73" s="94"/>
      <c r="F73" s="95" t="s">
        <v>106</v>
      </c>
      <c r="G73" s="96"/>
      <c r="H73" s="72"/>
      <c r="I73" s="73"/>
      <c r="J73" s="74"/>
      <c r="K73" s="75"/>
    </row>
    <row r="74" spans="1:11" ht="17" thickBot="1" x14ac:dyDescent="0.5">
      <c r="E74" s="97" t="s">
        <v>151</v>
      </c>
      <c r="F74" s="165" t="str">
        <f>K71</f>
        <v>onder niveau</v>
      </c>
      <c r="G74" s="166"/>
      <c r="H74" s="72"/>
      <c r="I74" s="73"/>
      <c r="J74" s="74"/>
      <c r="K74" s="75"/>
    </row>
    <row r="75" spans="1:11" ht="51" customHeight="1" thickBot="1" x14ac:dyDescent="0.5">
      <c r="E75" s="159" t="s">
        <v>152</v>
      </c>
      <c r="F75" s="293" t="s">
        <v>153</v>
      </c>
      <c r="G75" s="294"/>
      <c r="H75" s="157"/>
      <c r="I75" s="158"/>
      <c r="J75" s="157"/>
      <c r="K75" s="75"/>
    </row>
    <row r="76" spans="1:11" x14ac:dyDescent="0.45">
      <c r="E76" s="172"/>
      <c r="F76" s="173"/>
      <c r="G76" s="174"/>
      <c r="H76" s="72"/>
      <c r="I76" s="73"/>
      <c r="J76" s="74"/>
      <c r="K76" s="75"/>
    </row>
    <row r="77" spans="1:11" x14ac:dyDescent="0.45">
      <c r="E77" s="175" t="s">
        <v>110</v>
      </c>
      <c r="F77" s="176"/>
      <c r="G77" s="177"/>
      <c r="H77" s="178" t="s">
        <v>111</v>
      </c>
      <c r="I77" s="179">
        <f>SUM(I78:I90)</f>
        <v>0</v>
      </c>
      <c r="J77" s="180" t="s">
        <v>112</v>
      </c>
      <c r="K77" s="181">
        <f>SUM(I78:I90)/3</f>
        <v>0</v>
      </c>
    </row>
    <row r="78" spans="1:11" ht="48.5" thickBot="1" x14ac:dyDescent="0.5">
      <c r="A78" s="90" t="s">
        <v>22</v>
      </c>
      <c r="B78" s="90" t="s">
        <v>42</v>
      </c>
      <c r="C78" s="90"/>
      <c r="E78" s="167" t="s">
        <v>24</v>
      </c>
      <c r="F78" s="168" t="s">
        <v>113</v>
      </c>
      <c r="G78" s="169" t="s">
        <v>26</v>
      </c>
      <c r="H78" s="154" t="s">
        <v>114</v>
      </c>
      <c r="I78" s="170">
        <f t="shared" ref="I78:I87" si="0">IF(E79=TRUE,2)+IF(F79=TRUE,1)+IF(G79=TRUE,0)</f>
        <v>0</v>
      </c>
      <c r="J78" s="171"/>
      <c r="K78" s="110" t="str">
        <f>IF(OR(I78=0,I84=0,I87=0,K77&lt;1),"onder niveau",IF(AND(K77&gt;=1,K77&lt;1.5),"op niveau",IF(K77&gt;=1.5,"boven niveau","")))</f>
        <v>onder niveau</v>
      </c>
    </row>
    <row r="79" spans="1:11" x14ac:dyDescent="0.45">
      <c r="A79" s="90"/>
      <c r="B79" s="90"/>
      <c r="C79" s="90"/>
      <c r="E79" s="295" t="b">
        <v>0</v>
      </c>
      <c r="F79" s="291" t="b">
        <v>0</v>
      </c>
      <c r="G79" s="296" t="b">
        <v>0</v>
      </c>
      <c r="H79" s="72"/>
      <c r="I79" s="73"/>
      <c r="J79" s="74"/>
      <c r="K79" s="75"/>
    </row>
    <row r="80" spans="1:11" ht="49" customHeight="1" x14ac:dyDescent="0.45">
      <c r="A80" s="90"/>
      <c r="B80" s="90"/>
      <c r="C80" s="90"/>
      <c r="E80" s="160"/>
      <c r="F80" s="92" t="s">
        <v>115</v>
      </c>
      <c r="G80" s="161"/>
      <c r="H80" s="72"/>
      <c r="I80" s="73"/>
      <c r="J80" s="74"/>
      <c r="K80" s="75"/>
    </row>
    <row r="81" spans="1:12" ht="46" x14ac:dyDescent="0.45">
      <c r="A81" s="90"/>
      <c r="B81" s="90"/>
      <c r="C81" s="90"/>
      <c r="E81" s="160"/>
      <c r="F81" s="92" t="s">
        <v>116</v>
      </c>
      <c r="G81" s="161"/>
      <c r="H81" s="72"/>
      <c r="I81" s="73"/>
      <c r="J81" s="74"/>
      <c r="K81" s="75"/>
    </row>
    <row r="82" spans="1:12" ht="23" x14ac:dyDescent="0.45">
      <c r="A82" s="90"/>
      <c r="B82" s="90"/>
      <c r="C82" s="90"/>
      <c r="E82" s="160"/>
      <c r="F82" s="92" t="s">
        <v>117</v>
      </c>
      <c r="G82" s="161"/>
      <c r="H82" s="72"/>
      <c r="I82" s="73"/>
      <c r="J82" s="74"/>
      <c r="K82" s="75"/>
    </row>
    <row r="83" spans="1:12" ht="23" x14ac:dyDescent="0.45">
      <c r="A83" s="90"/>
      <c r="B83" s="90"/>
      <c r="C83" s="90"/>
      <c r="E83" s="160"/>
      <c r="F83" s="92" t="s">
        <v>118</v>
      </c>
      <c r="G83" s="161"/>
      <c r="H83" s="72"/>
      <c r="I83" s="73"/>
      <c r="J83" s="74"/>
      <c r="K83" s="75"/>
    </row>
    <row r="84" spans="1:12" ht="28" x14ac:dyDescent="0.45">
      <c r="A84" s="90" t="s">
        <v>119</v>
      </c>
      <c r="B84" s="90" t="s">
        <v>42</v>
      </c>
      <c r="C84" s="90"/>
      <c r="E84" s="167" t="s">
        <v>24</v>
      </c>
      <c r="F84" s="168" t="s">
        <v>120</v>
      </c>
      <c r="G84" s="169" t="s">
        <v>26</v>
      </c>
      <c r="H84" s="154" t="s">
        <v>121</v>
      </c>
      <c r="I84" s="170">
        <f t="shared" si="0"/>
        <v>0</v>
      </c>
      <c r="J84" s="171"/>
      <c r="K84" s="75"/>
    </row>
    <row r="85" spans="1:12" x14ac:dyDescent="0.45">
      <c r="A85" s="90"/>
      <c r="B85" s="90"/>
      <c r="C85" s="90"/>
      <c r="E85" s="295" t="b">
        <v>0</v>
      </c>
      <c r="F85" s="291" t="b">
        <v>0</v>
      </c>
      <c r="G85" s="296" t="b">
        <v>0</v>
      </c>
      <c r="H85" s="72"/>
      <c r="I85" s="73"/>
      <c r="J85" s="74"/>
      <c r="K85" s="75"/>
    </row>
    <row r="86" spans="1:12" ht="23" x14ac:dyDescent="0.45">
      <c r="A86" s="90"/>
      <c r="B86" s="90"/>
      <c r="C86" s="90"/>
      <c r="E86" s="160"/>
      <c r="F86" s="92" t="s">
        <v>122</v>
      </c>
      <c r="G86" s="161"/>
      <c r="H86" s="72"/>
      <c r="I86" s="73"/>
      <c r="J86" s="74"/>
      <c r="K86" s="75"/>
    </row>
    <row r="87" spans="1:12" ht="56" x14ac:dyDescent="0.45">
      <c r="A87" s="90" t="s">
        <v>22</v>
      </c>
      <c r="B87" s="90" t="s">
        <v>63</v>
      </c>
      <c r="C87" s="90"/>
      <c r="E87" s="167" t="s">
        <v>24</v>
      </c>
      <c r="F87" s="168" t="s">
        <v>123</v>
      </c>
      <c r="G87" s="169" t="s">
        <v>26</v>
      </c>
      <c r="H87" s="154" t="s">
        <v>124</v>
      </c>
      <c r="I87" s="170">
        <f t="shared" si="0"/>
        <v>0</v>
      </c>
      <c r="J87" s="171"/>
    </row>
    <row r="88" spans="1:12" x14ac:dyDescent="0.45">
      <c r="A88" s="90"/>
      <c r="B88" s="90"/>
      <c r="C88" s="90"/>
      <c r="E88" s="295" t="b">
        <v>0</v>
      </c>
      <c r="F88" s="291" t="b">
        <v>0</v>
      </c>
      <c r="G88" s="296" t="b">
        <v>0</v>
      </c>
      <c r="H88" s="72"/>
      <c r="I88" s="73"/>
      <c r="J88" s="74"/>
      <c r="K88" s="75"/>
    </row>
    <row r="89" spans="1:12" ht="34.5" x14ac:dyDescent="0.45">
      <c r="A89" s="90"/>
      <c r="B89" s="90"/>
      <c r="C89" s="90"/>
      <c r="E89" s="160"/>
      <c r="F89" s="92" t="s">
        <v>125</v>
      </c>
      <c r="G89" s="161"/>
      <c r="H89" s="72"/>
      <c r="I89" s="75"/>
      <c r="J89" s="74"/>
      <c r="K89" s="75"/>
    </row>
    <row r="90" spans="1:12" ht="17" thickBot="1" x14ac:dyDescent="0.5">
      <c r="A90" s="90"/>
      <c r="B90" s="90"/>
      <c r="C90" s="90"/>
      <c r="E90" s="162"/>
      <c r="F90" s="163" t="s">
        <v>126</v>
      </c>
      <c r="G90" s="164"/>
      <c r="H90" s="72"/>
      <c r="I90" s="73"/>
      <c r="J90" s="74"/>
      <c r="K90" s="75"/>
    </row>
    <row r="91" spans="1:12" ht="29" thickBot="1" x14ac:dyDescent="0.5">
      <c r="E91" s="97" t="s">
        <v>154</v>
      </c>
      <c r="F91" s="165" t="str">
        <f>K78</f>
        <v>onder niveau</v>
      </c>
      <c r="G91" s="166"/>
      <c r="H91" s="72"/>
      <c r="I91" s="73"/>
      <c r="J91" s="74"/>
      <c r="K91" s="75"/>
    </row>
    <row r="92" spans="1:12" ht="51" customHeight="1" thickBot="1" x14ac:dyDescent="0.5">
      <c r="E92" s="159" t="s">
        <v>128</v>
      </c>
      <c r="F92" s="293" t="s">
        <v>155</v>
      </c>
      <c r="G92" s="294"/>
      <c r="H92" s="157"/>
      <c r="I92" s="158"/>
      <c r="J92" s="157"/>
      <c r="K92" s="75"/>
    </row>
    <row r="93" spans="1:12" s="88" customFormat="1" x14ac:dyDescent="0.45">
      <c r="H93" s="72"/>
      <c r="I93" s="73"/>
      <c r="J93" s="74"/>
      <c r="K93" s="75"/>
      <c r="L93" s="74"/>
    </row>
    <row r="94" spans="1:12" s="88" customFormat="1" x14ac:dyDescent="0.45">
      <c r="H94" s="72"/>
      <c r="I94" s="73"/>
      <c r="J94" s="74"/>
      <c r="L94" s="74"/>
    </row>
    <row r="95" spans="1:12" s="88" customFormat="1" x14ac:dyDescent="0.45">
      <c r="H95" s="72"/>
      <c r="I95" s="73"/>
      <c r="J95" s="74"/>
      <c r="K95" s="75"/>
      <c r="L95" s="74"/>
    </row>
    <row r="96" spans="1:12" s="88" customFormat="1" x14ac:dyDescent="0.45">
      <c r="H96" s="72"/>
      <c r="I96" s="73"/>
      <c r="J96" s="74"/>
      <c r="K96" s="75"/>
      <c r="L96" s="74"/>
    </row>
    <row r="97" spans="8:12" s="88" customFormat="1" x14ac:dyDescent="0.45">
      <c r="H97" s="72"/>
      <c r="I97" s="73"/>
      <c r="J97" s="74"/>
      <c r="K97" s="75"/>
      <c r="L97" s="74"/>
    </row>
    <row r="98" spans="8:12" s="88" customFormat="1" x14ac:dyDescent="0.45">
      <c r="H98" s="72"/>
      <c r="I98" s="73"/>
      <c r="J98" s="74"/>
      <c r="K98" s="75"/>
      <c r="L98" s="74"/>
    </row>
    <row r="99" spans="8:12" s="88" customFormat="1" x14ac:dyDescent="0.45">
      <c r="H99" s="72"/>
      <c r="I99" s="73"/>
      <c r="J99" s="74"/>
      <c r="K99" s="75"/>
      <c r="L99" s="74"/>
    </row>
    <row r="100" spans="8:12" s="88" customFormat="1" x14ac:dyDescent="0.45">
      <c r="H100" s="72"/>
      <c r="I100" s="73"/>
      <c r="J100" s="74"/>
      <c r="K100" s="75"/>
      <c r="L100" s="74"/>
    </row>
    <row r="101" spans="8:12" s="88" customFormat="1" x14ac:dyDescent="0.45">
      <c r="H101" s="72"/>
      <c r="I101" s="73"/>
      <c r="J101" s="74"/>
      <c r="K101" s="75"/>
      <c r="L101" s="74"/>
    </row>
    <row r="102" spans="8:12" s="88" customFormat="1" x14ac:dyDescent="0.45">
      <c r="H102" s="72"/>
      <c r="I102" s="73"/>
      <c r="J102" s="74"/>
      <c r="K102" s="75"/>
      <c r="L102" s="74"/>
    </row>
    <row r="103" spans="8:12" s="88" customFormat="1" x14ac:dyDescent="0.45">
      <c r="H103" s="72"/>
      <c r="I103" s="73"/>
      <c r="J103" s="74"/>
      <c r="K103" s="75"/>
      <c r="L103" s="74"/>
    </row>
    <row r="104" spans="8:12" s="88" customFormat="1" x14ac:dyDescent="0.45">
      <c r="H104" s="72"/>
      <c r="I104" s="73"/>
      <c r="J104" s="74"/>
      <c r="K104" s="75"/>
      <c r="L104" s="74"/>
    </row>
    <row r="105" spans="8:12" s="88" customFormat="1" x14ac:dyDescent="0.45">
      <c r="H105" s="72"/>
      <c r="I105" s="73"/>
      <c r="J105" s="74"/>
      <c r="K105" s="75"/>
      <c r="L105" s="74"/>
    </row>
    <row r="106" spans="8:12" s="88" customFormat="1" x14ac:dyDescent="0.45">
      <c r="H106" s="72"/>
      <c r="I106" s="73"/>
      <c r="J106" s="74"/>
      <c r="K106" s="75"/>
      <c r="L106" s="74"/>
    </row>
    <row r="107" spans="8:12" s="88" customFormat="1" x14ac:dyDescent="0.45">
      <c r="H107" s="72"/>
      <c r="I107" s="73"/>
      <c r="J107" s="74"/>
      <c r="K107" s="75"/>
      <c r="L107" s="74"/>
    </row>
    <row r="108" spans="8:12" s="88" customFormat="1" x14ac:dyDescent="0.45">
      <c r="H108" s="72"/>
      <c r="I108" s="73"/>
      <c r="J108" s="74"/>
      <c r="K108" s="75"/>
      <c r="L108" s="74"/>
    </row>
    <row r="109" spans="8:12" s="88" customFormat="1" x14ac:dyDescent="0.45">
      <c r="H109" s="72"/>
      <c r="I109" s="73"/>
      <c r="J109" s="74"/>
      <c r="K109" s="75"/>
      <c r="L109" s="74"/>
    </row>
    <row r="110" spans="8:12" s="88" customFormat="1" x14ac:dyDescent="0.45">
      <c r="H110" s="72"/>
      <c r="I110" s="73"/>
      <c r="J110" s="74"/>
      <c r="K110" s="75"/>
      <c r="L110" s="74"/>
    </row>
    <row r="111" spans="8:12" s="88" customFormat="1" x14ac:dyDescent="0.45">
      <c r="H111" s="72"/>
      <c r="I111" s="73"/>
      <c r="J111" s="74"/>
      <c r="K111" s="75"/>
      <c r="L111" s="74"/>
    </row>
    <row r="112" spans="8:12" s="88" customFormat="1" x14ac:dyDescent="0.45">
      <c r="H112" s="72"/>
      <c r="I112" s="73"/>
      <c r="J112" s="74"/>
      <c r="K112" s="75"/>
      <c r="L112" s="74"/>
    </row>
    <row r="113" spans="8:12" s="88" customFormat="1" x14ac:dyDescent="0.45">
      <c r="H113" s="72"/>
      <c r="I113" s="73"/>
      <c r="J113" s="74"/>
      <c r="K113" s="75"/>
      <c r="L113" s="74"/>
    </row>
    <row r="114" spans="8:12" s="88" customFormat="1" x14ac:dyDescent="0.45">
      <c r="H114" s="72"/>
      <c r="I114" s="73"/>
      <c r="J114" s="74"/>
      <c r="K114" s="75"/>
      <c r="L114" s="74"/>
    </row>
    <row r="115" spans="8:12" s="88" customFormat="1" x14ac:dyDescent="0.45">
      <c r="H115" s="72"/>
      <c r="I115" s="73"/>
      <c r="J115" s="74"/>
      <c r="K115" s="75"/>
      <c r="L115" s="74"/>
    </row>
    <row r="116" spans="8:12" s="88" customFormat="1" x14ac:dyDescent="0.45">
      <c r="H116" s="72"/>
      <c r="I116" s="73"/>
      <c r="J116" s="74"/>
      <c r="K116" s="75"/>
      <c r="L116" s="74"/>
    </row>
    <row r="117" spans="8:12" s="88" customFormat="1" x14ac:dyDescent="0.45">
      <c r="H117" s="72"/>
      <c r="I117" s="73"/>
      <c r="J117" s="74"/>
      <c r="K117" s="75"/>
      <c r="L117" s="74"/>
    </row>
    <row r="118" spans="8:12" s="88" customFormat="1" x14ac:dyDescent="0.45">
      <c r="H118" s="72"/>
      <c r="I118" s="73"/>
      <c r="J118" s="74"/>
      <c r="K118" s="75"/>
      <c r="L118" s="74"/>
    </row>
    <row r="119" spans="8:12" s="88" customFormat="1" x14ac:dyDescent="0.45">
      <c r="H119" s="72"/>
      <c r="I119" s="73"/>
      <c r="J119" s="74"/>
      <c r="K119" s="75"/>
      <c r="L119" s="74"/>
    </row>
    <row r="120" spans="8:12" s="88" customFormat="1" x14ac:dyDescent="0.45">
      <c r="H120" s="72"/>
      <c r="I120" s="73"/>
      <c r="J120" s="74"/>
      <c r="K120" s="75"/>
      <c r="L120" s="74"/>
    </row>
    <row r="121" spans="8:12" s="88" customFormat="1" x14ac:dyDescent="0.45">
      <c r="H121" s="72"/>
      <c r="I121" s="73"/>
      <c r="J121" s="74"/>
      <c r="K121" s="75"/>
      <c r="L121" s="74"/>
    </row>
    <row r="122" spans="8:12" s="88" customFormat="1" x14ac:dyDescent="0.45">
      <c r="H122" s="72"/>
      <c r="I122" s="73"/>
      <c r="J122" s="74"/>
      <c r="K122" s="75"/>
      <c r="L122" s="74"/>
    </row>
    <row r="123" spans="8:12" s="88" customFormat="1" x14ac:dyDescent="0.45">
      <c r="H123" s="72"/>
      <c r="I123" s="73"/>
      <c r="J123" s="74"/>
      <c r="K123" s="75"/>
      <c r="L123" s="74"/>
    </row>
    <row r="124" spans="8:12" s="88" customFormat="1" x14ac:dyDescent="0.45">
      <c r="H124" s="72"/>
      <c r="I124" s="73"/>
      <c r="J124" s="74"/>
      <c r="K124" s="75"/>
      <c r="L124" s="74"/>
    </row>
    <row r="125" spans="8:12" s="88" customFormat="1" x14ac:dyDescent="0.45">
      <c r="H125" s="72"/>
      <c r="I125" s="73"/>
      <c r="J125" s="74"/>
      <c r="K125" s="75"/>
      <c r="L125" s="74"/>
    </row>
    <row r="126" spans="8:12" s="88" customFormat="1" x14ac:dyDescent="0.45">
      <c r="H126" s="72"/>
      <c r="I126" s="73"/>
      <c r="J126" s="74"/>
      <c r="K126" s="75"/>
      <c r="L126" s="74"/>
    </row>
    <row r="127" spans="8:12" s="88" customFormat="1" x14ac:dyDescent="0.45">
      <c r="H127" s="72"/>
      <c r="I127" s="73"/>
      <c r="J127" s="74"/>
      <c r="K127" s="75"/>
      <c r="L127" s="74"/>
    </row>
    <row r="128" spans="8:12" s="88" customFormat="1" x14ac:dyDescent="0.45">
      <c r="H128" s="72"/>
      <c r="I128" s="73"/>
      <c r="J128" s="74"/>
      <c r="K128" s="75"/>
      <c r="L128" s="74"/>
    </row>
    <row r="129" spans="8:12" s="88" customFormat="1" x14ac:dyDescent="0.45">
      <c r="H129" s="72"/>
      <c r="I129" s="73"/>
      <c r="J129" s="74"/>
      <c r="K129" s="75"/>
      <c r="L129" s="74"/>
    </row>
    <row r="130" spans="8:12" s="88" customFormat="1" x14ac:dyDescent="0.45">
      <c r="H130" s="72"/>
      <c r="I130" s="73"/>
      <c r="J130" s="74"/>
      <c r="K130" s="75"/>
      <c r="L130" s="74"/>
    </row>
    <row r="131" spans="8:12" s="88" customFormat="1" x14ac:dyDescent="0.45">
      <c r="H131" s="72"/>
      <c r="I131" s="73"/>
      <c r="J131" s="74"/>
      <c r="K131" s="75"/>
      <c r="L131" s="74"/>
    </row>
    <row r="132" spans="8:12" s="88" customFormat="1" x14ac:dyDescent="0.45">
      <c r="H132" s="72"/>
      <c r="I132" s="73"/>
      <c r="J132" s="74"/>
      <c r="K132" s="75"/>
      <c r="L132" s="74"/>
    </row>
    <row r="133" spans="8:12" s="88" customFormat="1" x14ac:dyDescent="0.45">
      <c r="H133" s="72"/>
      <c r="I133" s="73"/>
      <c r="J133" s="74"/>
      <c r="K133" s="75"/>
      <c r="L133" s="74"/>
    </row>
    <row r="134" spans="8:12" s="88" customFormat="1" x14ac:dyDescent="0.45">
      <c r="H134" s="72"/>
      <c r="I134" s="73"/>
      <c r="J134" s="74"/>
      <c r="K134" s="75"/>
      <c r="L134" s="74"/>
    </row>
    <row r="135" spans="8:12" s="88" customFormat="1" x14ac:dyDescent="0.45">
      <c r="H135" s="72"/>
      <c r="I135" s="73"/>
      <c r="J135" s="74"/>
      <c r="K135" s="75"/>
      <c r="L135" s="74"/>
    </row>
    <row r="136" spans="8:12" s="88" customFormat="1" x14ac:dyDescent="0.45">
      <c r="H136" s="72"/>
      <c r="I136" s="73"/>
      <c r="J136" s="74"/>
      <c r="K136" s="75"/>
      <c r="L136" s="74"/>
    </row>
    <row r="137" spans="8:12" s="88" customFormat="1" x14ac:dyDescent="0.45">
      <c r="H137" s="72"/>
      <c r="I137" s="73"/>
      <c r="J137" s="74"/>
      <c r="K137" s="75"/>
      <c r="L137" s="74"/>
    </row>
    <row r="138" spans="8:12" s="88" customFormat="1" x14ac:dyDescent="0.45">
      <c r="H138" s="72"/>
      <c r="I138" s="73"/>
      <c r="J138" s="74"/>
      <c r="K138" s="75"/>
      <c r="L138" s="74"/>
    </row>
    <row r="139" spans="8:12" s="88" customFormat="1" x14ac:dyDescent="0.45">
      <c r="H139" s="72"/>
      <c r="I139" s="73"/>
      <c r="J139" s="74"/>
      <c r="K139" s="75"/>
      <c r="L139" s="74"/>
    </row>
    <row r="140" spans="8:12" s="88" customFormat="1" x14ac:dyDescent="0.45">
      <c r="H140" s="72"/>
      <c r="I140" s="73"/>
      <c r="J140" s="74"/>
      <c r="K140" s="75"/>
      <c r="L140" s="74"/>
    </row>
    <row r="141" spans="8:12" s="88" customFormat="1" x14ac:dyDescent="0.45">
      <c r="H141" s="72"/>
      <c r="I141" s="73"/>
      <c r="J141" s="74"/>
      <c r="K141" s="75"/>
      <c r="L141" s="74"/>
    </row>
    <row r="142" spans="8:12" s="88" customFormat="1" x14ac:dyDescent="0.45">
      <c r="H142" s="72"/>
      <c r="I142" s="73"/>
      <c r="J142" s="74"/>
      <c r="K142" s="75"/>
      <c r="L142" s="74"/>
    </row>
    <row r="143" spans="8:12" s="88" customFormat="1" x14ac:dyDescent="0.45">
      <c r="H143" s="72"/>
      <c r="I143" s="73"/>
      <c r="J143" s="74"/>
      <c r="K143" s="75"/>
      <c r="L143" s="74"/>
    </row>
    <row r="144" spans="8:12" s="88" customFormat="1" x14ac:dyDescent="0.45">
      <c r="H144" s="72"/>
      <c r="I144" s="73"/>
      <c r="J144" s="74"/>
      <c r="K144" s="75"/>
      <c r="L144" s="74"/>
    </row>
    <row r="145" spans="8:12" s="88" customFormat="1" x14ac:dyDescent="0.45">
      <c r="H145" s="72"/>
      <c r="I145" s="73"/>
      <c r="J145" s="74"/>
      <c r="K145" s="75"/>
      <c r="L145" s="74"/>
    </row>
    <row r="146" spans="8:12" s="88" customFormat="1" x14ac:dyDescent="0.45">
      <c r="H146" s="72"/>
      <c r="I146" s="73"/>
      <c r="J146" s="74"/>
      <c r="K146" s="75"/>
      <c r="L146" s="74"/>
    </row>
    <row r="147" spans="8:12" s="88" customFormat="1" x14ac:dyDescent="0.45">
      <c r="H147" s="72"/>
      <c r="I147" s="73"/>
      <c r="J147" s="74"/>
      <c r="K147" s="75"/>
      <c r="L147" s="74"/>
    </row>
    <row r="148" spans="8:12" s="88" customFormat="1" x14ac:dyDescent="0.45">
      <c r="H148" s="72"/>
      <c r="I148" s="73"/>
      <c r="J148" s="74"/>
      <c r="K148" s="75"/>
      <c r="L148" s="74"/>
    </row>
    <row r="149" spans="8:12" s="88" customFormat="1" x14ac:dyDescent="0.45">
      <c r="H149" s="72"/>
      <c r="I149" s="73"/>
      <c r="J149" s="74"/>
      <c r="K149" s="75"/>
      <c r="L149" s="74"/>
    </row>
    <row r="150" spans="8:12" s="88" customFormat="1" x14ac:dyDescent="0.45">
      <c r="H150" s="72"/>
      <c r="I150" s="73"/>
      <c r="J150" s="74"/>
      <c r="K150" s="75"/>
      <c r="L150" s="74"/>
    </row>
    <row r="151" spans="8:12" s="88" customFormat="1" x14ac:dyDescent="0.45">
      <c r="H151" s="72"/>
      <c r="I151" s="73"/>
      <c r="J151" s="74"/>
      <c r="K151" s="75"/>
      <c r="L151" s="74"/>
    </row>
    <row r="152" spans="8:12" s="88" customFormat="1" x14ac:dyDescent="0.45">
      <c r="H152" s="72"/>
      <c r="I152" s="73"/>
      <c r="J152" s="74"/>
      <c r="K152" s="75"/>
      <c r="L152" s="74"/>
    </row>
    <row r="153" spans="8:12" s="88" customFormat="1" x14ac:dyDescent="0.45">
      <c r="H153" s="72"/>
      <c r="I153" s="73"/>
      <c r="J153" s="74"/>
      <c r="K153" s="75"/>
      <c r="L153" s="74"/>
    </row>
    <row r="154" spans="8:12" s="88" customFormat="1" x14ac:dyDescent="0.45">
      <c r="H154" s="72"/>
      <c r="I154" s="73"/>
      <c r="J154" s="74"/>
      <c r="K154" s="75"/>
      <c r="L154" s="74"/>
    </row>
    <row r="155" spans="8:12" s="88" customFormat="1" x14ac:dyDescent="0.45">
      <c r="H155" s="72"/>
      <c r="I155" s="73"/>
      <c r="J155" s="74"/>
      <c r="K155" s="75"/>
      <c r="L155" s="74"/>
    </row>
    <row r="156" spans="8:12" s="88" customFormat="1" x14ac:dyDescent="0.45">
      <c r="H156" s="72"/>
      <c r="I156" s="73"/>
      <c r="J156" s="74"/>
      <c r="K156" s="75"/>
      <c r="L156" s="74"/>
    </row>
    <row r="157" spans="8:12" s="88" customFormat="1" x14ac:dyDescent="0.45">
      <c r="H157" s="72"/>
      <c r="I157" s="73"/>
      <c r="J157" s="74"/>
      <c r="K157" s="75"/>
      <c r="L157" s="74"/>
    </row>
    <row r="158" spans="8:12" s="88" customFormat="1" x14ac:dyDescent="0.45">
      <c r="H158" s="72"/>
      <c r="I158" s="73"/>
      <c r="J158" s="74"/>
      <c r="K158" s="75"/>
      <c r="L158" s="74"/>
    </row>
    <row r="159" spans="8:12" s="88" customFormat="1" x14ac:dyDescent="0.45">
      <c r="H159" s="72"/>
      <c r="I159" s="73"/>
      <c r="J159" s="74"/>
      <c r="K159" s="75"/>
      <c r="L159" s="74"/>
    </row>
    <row r="160" spans="8:12" s="88" customFormat="1" x14ac:dyDescent="0.45">
      <c r="H160" s="72"/>
      <c r="I160" s="73"/>
      <c r="J160" s="74"/>
      <c r="K160" s="75"/>
      <c r="L160" s="74"/>
    </row>
    <row r="161" spans="8:12" s="88" customFormat="1" x14ac:dyDescent="0.45">
      <c r="H161" s="72"/>
      <c r="I161" s="73"/>
      <c r="J161" s="74"/>
      <c r="K161" s="75"/>
      <c r="L161" s="74"/>
    </row>
    <row r="162" spans="8:12" s="88" customFormat="1" x14ac:dyDescent="0.45">
      <c r="H162" s="72"/>
      <c r="I162" s="73"/>
      <c r="J162" s="74"/>
      <c r="K162" s="75"/>
      <c r="L162" s="74"/>
    </row>
    <row r="163" spans="8:12" s="88" customFormat="1" x14ac:dyDescent="0.45">
      <c r="H163" s="72"/>
      <c r="I163" s="73"/>
      <c r="J163" s="74"/>
      <c r="K163" s="75"/>
      <c r="L163" s="74"/>
    </row>
    <row r="164" spans="8:12" s="88" customFormat="1" x14ac:dyDescent="0.45">
      <c r="H164" s="72"/>
      <c r="I164" s="73"/>
      <c r="J164" s="74"/>
      <c r="K164" s="75"/>
      <c r="L164" s="74"/>
    </row>
    <row r="165" spans="8:12" s="88" customFormat="1" x14ac:dyDescent="0.45">
      <c r="H165" s="72"/>
      <c r="I165" s="73"/>
      <c r="J165" s="74"/>
      <c r="K165" s="75"/>
      <c r="L165" s="74"/>
    </row>
    <row r="166" spans="8:12" s="88" customFormat="1" x14ac:dyDescent="0.45">
      <c r="H166" s="72"/>
      <c r="I166" s="73"/>
      <c r="J166" s="74"/>
      <c r="K166" s="75"/>
      <c r="L166" s="74"/>
    </row>
    <row r="167" spans="8:12" s="88" customFormat="1" x14ac:dyDescent="0.45">
      <c r="H167" s="72"/>
      <c r="I167" s="73"/>
      <c r="J167" s="74"/>
      <c r="K167" s="75"/>
      <c r="L167" s="74"/>
    </row>
    <row r="168" spans="8:12" s="88" customFormat="1" x14ac:dyDescent="0.45">
      <c r="H168" s="72"/>
      <c r="I168" s="73"/>
      <c r="J168" s="74"/>
      <c r="K168" s="75"/>
      <c r="L168" s="74"/>
    </row>
    <row r="169" spans="8:12" s="88" customFormat="1" x14ac:dyDescent="0.45">
      <c r="H169" s="72"/>
      <c r="I169" s="73"/>
      <c r="J169" s="74"/>
      <c r="K169" s="75"/>
      <c r="L169" s="74"/>
    </row>
    <row r="170" spans="8:12" s="88" customFormat="1" x14ac:dyDescent="0.45">
      <c r="H170" s="72"/>
      <c r="I170" s="73"/>
      <c r="J170" s="74"/>
      <c r="K170" s="75"/>
      <c r="L170" s="74"/>
    </row>
    <row r="171" spans="8:12" s="88" customFormat="1" x14ac:dyDescent="0.45">
      <c r="H171" s="72"/>
      <c r="I171" s="73"/>
      <c r="J171" s="74"/>
      <c r="K171" s="75"/>
      <c r="L171" s="74"/>
    </row>
    <row r="172" spans="8:12" s="88" customFormat="1" x14ac:dyDescent="0.45">
      <c r="H172" s="72"/>
      <c r="I172" s="73"/>
      <c r="J172" s="74"/>
      <c r="K172" s="75"/>
      <c r="L172" s="74"/>
    </row>
    <row r="173" spans="8:12" s="88" customFormat="1" x14ac:dyDescent="0.45">
      <c r="H173" s="72"/>
      <c r="I173" s="73"/>
      <c r="J173" s="74"/>
      <c r="K173" s="75"/>
      <c r="L173" s="74"/>
    </row>
    <row r="174" spans="8:12" s="88" customFormat="1" x14ac:dyDescent="0.45">
      <c r="H174" s="72"/>
      <c r="I174" s="73"/>
      <c r="J174" s="74"/>
      <c r="K174" s="75"/>
      <c r="L174" s="74"/>
    </row>
    <row r="175" spans="8:12" s="88" customFormat="1" x14ac:dyDescent="0.45">
      <c r="H175" s="72"/>
      <c r="I175" s="73"/>
      <c r="J175" s="74"/>
      <c r="K175" s="75"/>
      <c r="L175" s="74"/>
    </row>
    <row r="176" spans="8:12" s="88" customFormat="1" x14ac:dyDescent="0.45">
      <c r="H176" s="72"/>
      <c r="I176" s="73"/>
      <c r="J176" s="74"/>
      <c r="K176" s="75"/>
      <c r="L176" s="74"/>
    </row>
    <row r="177" spans="8:12" s="88" customFormat="1" x14ac:dyDescent="0.45">
      <c r="H177" s="72"/>
      <c r="I177" s="73"/>
      <c r="J177" s="74"/>
      <c r="K177" s="75"/>
      <c r="L177" s="74"/>
    </row>
    <row r="178" spans="8:12" s="88" customFormat="1" x14ac:dyDescent="0.45">
      <c r="H178" s="72"/>
      <c r="I178" s="73"/>
      <c r="J178" s="74"/>
      <c r="K178" s="75"/>
      <c r="L178" s="74"/>
    </row>
    <row r="179" spans="8:12" s="88" customFormat="1" x14ac:dyDescent="0.45">
      <c r="H179" s="72"/>
      <c r="I179" s="73"/>
      <c r="J179" s="74"/>
      <c r="K179" s="75"/>
      <c r="L179" s="74"/>
    </row>
    <row r="180" spans="8:12" s="88" customFormat="1" x14ac:dyDescent="0.45">
      <c r="H180" s="72"/>
      <c r="I180" s="73"/>
      <c r="J180" s="74"/>
      <c r="K180" s="75"/>
      <c r="L180" s="74"/>
    </row>
    <row r="181" spans="8:12" s="88" customFormat="1" x14ac:dyDescent="0.45">
      <c r="H181" s="72"/>
      <c r="I181" s="73"/>
      <c r="J181" s="74"/>
      <c r="K181" s="75"/>
      <c r="L181" s="74"/>
    </row>
    <row r="182" spans="8:12" s="88" customFormat="1" x14ac:dyDescent="0.45">
      <c r="H182" s="72"/>
      <c r="I182" s="73"/>
      <c r="J182" s="74"/>
      <c r="K182" s="75"/>
      <c r="L182" s="74"/>
    </row>
    <row r="183" spans="8:12" s="88" customFormat="1" x14ac:dyDescent="0.45">
      <c r="H183" s="72"/>
      <c r="I183" s="73"/>
      <c r="J183" s="74"/>
      <c r="K183" s="75"/>
      <c r="L183" s="74"/>
    </row>
    <row r="184" spans="8:12" s="88" customFormat="1" x14ac:dyDescent="0.45">
      <c r="H184" s="72"/>
      <c r="I184" s="73"/>
      <c r="J184" s="74"/>
      <c r="K184" s="75"/>
      <c r="L184" s="74"/>
    </row>
    <row r="185" spans="8:12" s="88" customFormat="1" x14ac:dyDescent="0.45">
      <c r="H185" s="72"/>
      <c r="I185" s="73"/>
      <c r="J185" s="74"/>
      <c r="K185" s="75"/>
      <c r="L185" s="74"/>
    </row>
    <row r="186" spans="8:12" s="88" customFormat="1" x14ac:dyDescent="0.45">
      <c r="H186" s="72"/>
      <c r="I186" s="73"/>
      <c r="J186" s="74"/>
      <c r="K186" s="75"/>
      <c r="L186" s="74"/>
    </row>
    <row r="187" spans="8:12" s="88" customFormat="1" x14ac:dyDescent="0.45">
      <c r="H187" s="72"/>
      <c r="I187" s="73"/>
      <c r="J187" s="74"/>
      <c r="K187" s="75"/>
      <c r="L187" s="74"/>
    </row>
    <row r="188" spans="8:12" s="88" customFormat="1" x14ac:dyDescent="0.45">
      <c r="H188" s="72"/>
      <c r="I188" s="73"/>
      <c r="J188" s="74"/>
      <c r="K188" s="75"/>
      <c r="L188" s="74"/>
    </row>
    <row r="189" spans="8:12" s="88" customFormat="1" x14ac:dyDescent="0.45">
      <c r="H189" s="72"/>
      <c r="I189" s="73"/>
      <c r="J189" s="74"/>
      <c r="K189" s="75"/>
      <c r="L189" s="74"/>
    </row>
    <row r="190" spans="8:12" s="88" customFormat="1" x14ac:dyDescent="0.45">
      <c r="H190" s="72"/>
      <c r="I190" s="73"/>
      <c r="J190" s="74"/>
      <c r="K190" s="75"/>
      <c r="L190" s="74"/>
    </row>
    <row r="191" spans="8:12" s="88" customFormat="1" x14ac:dyDescent="0.45">
      <c r="H191" s="72"/>
      <c r="I191" s="73"/>
      <c r="J191" s="74"/>
      <c r="K191" s="75"/>
      <c r="L191" s="74"/>
    </row>
    <row r="192" spans="8:12" s="88" customFormat="1" x14ac:dyDescent="0.45">
      <c r="H192" s="72"/>
      <c r="I192" s="73"/>
      <c r="J192" s="74"/>
      <c r="K192" s="75"/>
      <c r="L192" s="74"/>
    </row>
    <row r="193" spans="8:12" s="88" customFormat="1" x14ac:dyDescent="0.45">
      <c r="H193" s="72"/>
      <c r="I193" s="73"/>
      <c r="J193" s="74"/>
      <c r="K193" s="75"/>
      <c r="L193" s="74"/>
    </row>
    <row r="194" spans="8:12" s="88" customFormat="1" x14ac:dyDescent="0.45">
      <c r="H194" s="72"/>
      <c r="I194" s="73"/>
      <c r="J194" s="74"/>
      <c r="K194" s="75"/>
      <c r="L194" s="74"/>
    </row>
    <row r="195" spans="8:12" s="88" customFormat="1" x14ac:dyDescent="0.45">
      <c r="H195" s="72"/>
      <c r="I195" s="73"/>
      <c r="J195" s="74"/>
      <c r="K195" s="75"/>
      <c r="L195" s="74"/>
    </row>
    <row r="196" spans="8:12" s="88" customFormat="1" x14ac:dyDescent="0.45">
      <c r="H196" s="72"/>
      <c r="I196" s="73"/>
      <c r="J196" s="74"/>
      <c r="K196" s="75"/>
      <c r="L196" s="74"/>
    </row>
    <row r="197" spans="8:12" s="88" customFormat="1" x14ac:dyDescent="0.45">
      <c r="H197" s="72"/>
      <c r="I197" s="73"/>
      <c r="J197" s="74"/>
      <c r="K197" s="75"/>
      <c r="L197" s="74"/>
    </row>
    <row r="198" spans="8:12" s="88" customFormat="1" x14ac:dyDescent="0.45">
      <c r="H198" s="72"/>
      <c r="I198" s="73"/>
      <c r="J198" s="74"/>
      <c r="K198" s="75"/>
      <c r="L198" s="74"/>
    </row>
    <row r="199" spans="8:12" s="88" customFormat="1" x14ac:dyDescent="0.45">
      <c r="H199" s="72"/>
      <c r="I199" s="73"/>
      <c r="J199" s="74"/>
      <c r="K199" s="75"/>
      <c r="L199" s="74"/>
    </row>
    <row r="200" spans="8:12" s="88" customFormat="1" x14ac:dyDescent="0.45">
      <c r="H200" s="72"/>
      <c r="I200" s="73"/>
      <c r="J200" s="74"/>
      <c r="K200" s="75"/>
      <c r="L200" s="74"/>
    </row>
    <row r="201" spans="8:12" s="88" customFormat="1" x14ac:dyDescent="0.45">
      <c r="H201" s="72"/>
      <c r="I201" s="73"/>
      <c r="J201" s="74"/>
      <c r="K201" s="75"/>
      <c r="L201" s="74"/>
    </row>
    <row r="202" spans="8:12" s="88" customFormat="1" x14ac:dyDescent="0.45">
      <c r="H202" s="72"/>
      <c r="I202" s="73"/>
      <c r="J202" s="74"/>
      <c r="K202" s="75"/>
      <c r="L202" s="74"/>
    </row>
    <row r="203" spans="8:12" s="88" customFormat="1" x14ac:dyDescent="0.45">
      <c r="H203" s="72"/>
      <c r="I203" s="73"/>
      <c r="J203" s="74"/>
      <c r="K203" s="75"/>
      <c r="L203" s="74"/>
    </row>
    <row r="204" spans="8:12" s="88" customFormat="1" x14ac:dyDescent="0.45">
      <c r="H204" s="72"/>
      <c r="I204" s="73"/>
      <c r="J204" s="74"/>
      <c r="K204" s="75"/>
      <c r="L204" s="74"/>
    </row>
    <row r="205" spans="8:12" s="88" customFormat="1" x14ac:dyDescent="0.45">
      <c r="H205" s="72"/>
      <c r="I205" s="73"/>
      <c r="J205" s="74"/>
      <c r="K205" s="75"/>
      <c r="L205" s="74"/>
    </row>
    <row r="206" spans="8:12" s="88" customFormat="1" x14ac:dyDescent="0.45">
      <c r="H206" s="72"/>
      <c r="I206" s="73"/>
      <c r="J206" s="74"/>
      <c r="K206" s="75"/>
      <c r="L206" s="74"/>
    </row>
    <row r="207" spans="8:12" s="88" customFormat="1" x14ac:dyDescent="0.45">
      <c r="H207" s="72"/>
      <c r="I207" s="73"/>
      <c r="J207" s="74"/>
      <c r="K207" s="75"/>
      <c r="L207" s="74"/>
    </row>
    <row r="208" spans="8:12" s="88" customFormat="1" x14ac:dyDescent="0.45">
      <c r="H208" s="72"/>
      <c r="I208" s="73"/>
      <c r="J208" s="74"/>
      <c r="K208" s="75"/>
      <c r="L208" s="74"/>
    </row>
    <row r="209" spans="8:12" s="88" customFormat="1" x14ac:dyDescent="0.45">
      <c r="H209" s="72"/>
      <c r="I209" s="73"/>
      <c r="J209" s="74"/>
      <c r="K209" s="75"/>
      <c r="L209" s="74"/>
    </row>
    <row r="210" spans="8:12" s="88" customFormat="1" x14ac:dyDescent="0.45">
      <c r="H210" s="72"/>
      <c r="I210" s="73"/>
      <c r="J210" s="74"/>
      <c r="K210" s="75"/>
      <c r="L210" s="74"/>
    </row>
    <row r="211" spans="8:12" s="88" customFormat="1" x14ac:dyDescent="0.45">
      <c r="H211" s="72"/>
      <c r="I211" s="73"/>
      <c r="J211" s="74"/>
      <c r="K211" s="75"/>
      <c r="L211" s="74"/>
    </row>
    <row r="212" spans="8:12" s="88" customFormat="1" x14ac:dyDescent="0.45">
      <c r="H212" s="72"/>
      <c r="I212" s="73"/>
      <c r="J212" s="74"/>
      <c r="K212" s="75"/>
      <c r="L212" s="74"/>
    </row>
    <row r="213" spans="8:12" s="88" customFormat="1" x14ac:dyDescent="0.45">
      <c r="H213" s="72"/>
      <c r="I213" s="73"/>
      <c r="J213" s="74"/>
      <c r="K213" s="75"/>
      <c r="L213" s="74"/>
    </row>
    <row r="214" spans="8:12" s="88" customFormat="1" x14ac:dyDescent="0.45">
      <c r="H214" s="72"/>
      <c r="I214" s="73"/>
      <c r="J214" s="74"/>
      <c r="K214" s="75"/>
      <c r="L214" s="74"/>
    </row>
    <row r="215" spans="8:12" s="88" customFormat="1" x14ac:dyDescent="0.45">
      <c r="H215" s="72"/>
      <c r="I215" s="73"/>
      <c r="J215" s="74"/>
      <c r="K215" s="75"/>
      <c r="L215" s="74"/>
    </row>
    <row r="216" spans="8:12" s="88" customFormat="1" x14ac:dyDescent="0.45">
      <c r="H216" s="72"/>
      <c r="I216" s="73"/>
      <c r="J216" s="74"/>
      <c r="K216" s="75"/>
      <c r="L216" s="74"/>
    </row>
    <row r="217" spans="8:12" s="88" customFormat="1" x14ac:dyDescent="0.45">
      <c r="H217" s="72"/>
      <c r="I217" s="73"/>
      <c r="J217" s="74"/>
      <c r="K217" s="75"/>
      <c r="L217" s="74"/>
    </row>
    <row r="218" spans="8:12" s="88" customFormat="1" x14ac:dyDescent="0.45">
      <c r="H218" s="72"/>
      <c r="I218" s="73"/>
      <c r="J218" s="74"/>
      <c r="K218" s="75"/>
      <c r="L218" s="74"/>
    </row>
    <row r="219" spans="8:12" s="88" customFormat="1" x14ac:dyDescent="0.45">
      <c r="H219" s="72"/>
      <c r="I219" s="73"/>
      <c r="J219" s="74"/>
      <c r="K219" s="75"/>
      <c r="L219" s="74"/>
    </row>
    <row r="220" spans="8:12" s="88" customFormat="1" x14ac:dyDescent="0.45">
      <c r="H220" s="72"/>
      <c r="I220" s="73"/>
      <c r="J220" s="74"/>
      <c r="K220" s="75"/>
      <c r="L220" s="74"/>
    </row>
    <row r="221" spans="8:12" s="88" customFormat="1" x14ac:dyDescent="0.45">
      <c r="H221" s="72"/>
      <c r="I221" s="73"/>
      <c r="J221" s="74"/>
      <c r="K221" s="75"/>
      <c r="L221" s="74"/>
    </row>
    <row r="222" spans="8:12" s="88" customFormat="1" x14ac:dyDescent="0.45">
      <c r="H222" s="72"/>
      <c r="I222" s="73"/>
      <c r="J222" s="74"/>
      <c r="K222" s="75"/>
      <c r="L222" s="74"/>
    </row>
    <row r="223" spans="8:12" s="88" customFormat="1" x14ac:dyDescent="0.45">
      <c r="H223" s="72"/>
      <c r="I223" s="73"/>
      <c r="J223" s="74"/>
      <c r="K223" s="75"/>
      <c r="L223" s="74"/>
    </row>
    <row r="224" spans="8:12" s="88" customFormat="1" x14ac:dyDescent="0.45">
      <c r="H224" s="72"/>
      <c r="I224" s="73"/>
      <c r="J224" s="74"/>
      <c r="K224" s="75"/>
      <c r="L224" s="74"/>
    </row>
    <row r="225" spans="8:12" s="88" customFormat="1" x14ac:dyDescent="0.45">
      <c r="H225" s="72"/>
      <c r="I225" s="73"/>
      <c r="J225" s="74"/>
      <c r="K225" s="75"/>
      <c r="L225" s="74"/>
    </row>
    <row r="226" spans="8:12" s="88" customFormat="1" x14ac:dyDescent="0.45">
      <c r="H226" s="72"/>
      <c r="I226" s="73"/>
      <c r="J226" s="74"/>
      <c r="K226" s="75"/>
      <c r="L226" s="74"/>
    </row>
    <row r="227" spans="8:12" s="88" customFormat="1" x14ac:dyDescent="0.45">
      <c r="H227" s="72"/>
      <c r="I227" s="73"/>
      <c r="J227" s="74"/>
      <c r="K227" s="75"/>
      <c r="L227" s="74"/>
    </row>
    <row r="228" spans="8:12" s="88" customFormat="1" x14ac:dyDescent="0.45">
      <c r="H228" s="72"/>
      <c r="I228" s="73"/>
      <c r="J228" s="74"/>
      <c r="K228" s="75"/>
      <c r="L228" s="74"/>
    </row>
    <row r="229" spans="8:12" s="88" customFormat="1" x14ac:dyDescent="0.45">
      <c r="H229" s="72"/>
      <c r="I229" s="73"/>
      <c r="J229" s="74"/>
      <c r="K229" s="75"/>
      <c r="L229" s="74"/>
    </row>
    <row r="230" spans="8:12" s="88" customFormat="1" x14ac:dyDescent="0.45">
      <c r="H230" s="72"/>
      <c r="I230" s="73"/>
      <c r="J230" s="74"/>
      <c r="K230" s="75"/>
      <c r="L230" s="74"/>
    </row>
    <row r="231" spans="8:12" s="88" customFormat="1" x14ac:dyDescent="0.45">
      <c r="H231" s="72"/>
      <c r="I231" s="73"/>
      <c r="J231" s="74"/>
      <c r="K231" s="75"/>
      <c r="L231" s="74"/>
    </row>
  </sheetData>
  <mergeCells count="22">
    <mergeCell ref="F53:G53"/>
    <mergeCell ref="F69:G69"/>
    <mergeCell ref="F75:G75"/>
    <mergeCell ref="F92:G92"/>
    <mergeCell ref="F34:G34"/>
    <mergeCell ref="E35:G35"/>
    <mergeCell ref="E36:G36"/>
    <mergeCell ref="F46:G46"/>
    <mergeCell ref="E47:G47"/>
    <mergeCell ref="E76:G76"/>
    <mergeCell ref="E77:G77"/>
    <mergeCell ref="E54:G54"/>
    <mergeCell ref="E55:G55"/>
    <mergeCell ref="E70:G70"/>
    <mergeCell ref="E21:G21"/>
    <mergeCell ref="F26:G26"/>
    <mergeCell ref="E27:G27"/>
    <mergeCell ref="E1:G1"/>
    <mergeCell ref="E8:G8"/>
    <mergeCell ref="E9:G9"/>
    <mergeCell ref="F19:G19"/>
    <mergeCell ref="E20:G20"/>
  </mergeCells>
  <conditionalFormatting sqref="F18">
    <cfRule type="containsText" dxfId="203" priority="46" operator="containsText" text="boven niveau">
      <formula>NOT(ISERROR(SEARCH("boven niveau",F18)))</formula>
    </cfRule>
    <cfRule type="containsText" dxfId="202" priority="47" operator="containsText" text="op niveau">
      <formula>NOT(ISERROR(SEARCH("op niveau",F18)))</formula>
    </cfRule>
    <cfRule type="containsText" dxfId="201" priority="48" operator="containsText" text="onder niveau">
      <formula>NOT(ISERROR(SEARCH("onder niveau",F18)))</formula>
    </cfRule>
  </conditionalFormatting>
  <conditionalFormatting sqref="F25">
    <cfRule type="containsText" dxfId="200" priority="43" operator="containsText" text="boven niveau">
      <formula>NOT(ISERROR(SEARCH("boven niveau",F25)))</formula>
    </cfRule>
    <cfRule type="containsText" dxfId="199" priority="44" operator="containsText" text="op niveau">
      <formula>NOT(ISERROR(SEARCH("op niveau",F25)))</formula>
    </cfRule>
    <cfRule type="containsText" dxfId="198" priority="45" operator="containsText" text="onder niveau">
      <formula>NOT(ISERROR(SEARCH("onder niveau",F25)))</formula>
    </cfRule>
  </conditionalFormatting>
  <conditionalFormatting sqref="F33">
    <cfRule type="containsText" dxfId="197" priority="40" operator="containsText" text="boven niveau">
      <formula>NOT(ISERROR(SEARCH("boven niveau",F33)))</formula>
    </cfRule>
    <cfRule type="containsText" dxfId="196" priority="41" operator="containsText" text="op niveau">
      <formula>NOT(ISERROR(SEARCH("op niveau",F33)))</formula>
    </cfRule>
    <cfRule type="containsText" dxfId="195" priority="42" operator="containsText" text="onder niveau">
      <formula>NOT(ISERROR(SEARCH("onder niveau",F33)))</formula>
    </cfRule>
  </conditionalFormatting>
  <conditionalFormatting sqref="F45">
    <cfRule type="containsText" dxfId="194" priority="37" operator="containsText" text="boven niveau">
      <formula>NOT(ISERROR(SEARCH("boven niveau",F45)))</formula>
    </cfRule>
    <cfRule type="containsText" dxfId="193" priority="38" operator="containsText" text="op niveau">
      <formula>NOT(ISERROR(SEARCH("op niveau",F45)))</formula>
    </cfRule>
    <cfRule type="containsText" dxfId="192" priority="39" operator="containsText" text="onder niveau">
      <formula>NOT(ISERROR(SEARCH("onder niveau",F45)))</formula>
    </cfRule>
  </conditionalFormatting>
  <conditionalFormatting sqref="F52">
    <cfRule type="containsText" dxfId="191" priority="34" operator="containsText" text="boven niveau">
      <formula>NOT(ISERROR(SEARCH("boven niveau",F52)))</formula>
    </cfRule>
    <cfRule type="containsText" dxfId="190" priority="35" operator="containsText" text="op niveau">
      <formula>NOT(ISERROR(SEARCH("op niveau",F52)))</formula>
    </cfRule>
    <cfRule type="containsText" dxfId="189" priority="36" operator="containsText" text="onder niveau">
      <formula>NOT(ISERROR(SEARCH("onder niveau",F52)))</formula>
    </cfRule>
  </conditionalFormatting>
  <conditionalFormatting sqref="F68">
    <cfRule type="containsText" dxfId="188" priority="31" operator="containsText" text="boven niveau">
      <formula>NOT(ISERROR(SEARCH("boven niveau",F68)))</formula>
    </cfRule>
    <cfRule type="containsText" dxfId="187" priority="32" operator="containsText" text="op niveau">
      <formula>NOT(ISERROR(SEARCH("op niveau",F68)))</formula>
    </cfRule>
    <cfRule type="containsText" dxfId="186" priority="33" operator="containsText" text="onder niveau">
      <formula>NOT(ISERROR(SEARCH("onder niveau",F68)))</formula>
    </cfRule>
  </conditionalFormatting>
  <conditionalFormatting sqref="F74">
    <cfRule type="containsText" dxfId="185" priority="1" operator="containsText" text="boven niveau">
      <formula>NOT(ISERROR(SEARCH("boven niveau",F74)))</formula>
    </cfRule>
    <cfRule type="containsText" dxfId="184" priority="2" operator="containsText" text="op niveau">
      <formula>NOT(ISERROR(SEARCH("op niveau",F74)))</formula>
    </cfRule>
    <cfRule type="containsText" dxfId="183" priority="3" operator="containsText" text="onder niveau">
      <formula>NOT(ISERROR(SEARCH("onder niveau",F74)))</formula>
    </cfRule>
  </conditionalFormatting>
  <conditionalFormatting sqref="F91">
    <cfRule type="containsText" dxfId="182" priority="25" operator="containsText" text="boven niveau">
      <formula>NOT(ISERROR(SEARCH("boven niveau",F91)))</formula>
    </cfRule>
    <cfRule type="containsText" dxfId="181" priority="26" operator="containsText" text="op niveau">
      <formula>NOT(ISERROR(SEARCH("op niveau",F91)))</formula>
    </cfRule>
    <cfRule type="containsText" dxfId="180" priority="27" operator="containsText" text="onder niveau">
      <formula>NOT(ISERROR(SEARCH("onder niveau",F91)))</formula>
    </cfRule>
  </conditionalFormatting>
  <conditionalFormatting sqref="I9">
    <cfRule type="cellIs" dxfId="179" priority="112" operator="between">
      <formula>5</formula>
      <formula>8</formula>
    </cfRule>
    <cfRule type="cellIs" dxfId="178" priority="113" operator="equal">
      <formula>4</formula>
    </cfRule>
    <cfRule type="cellIs" dxfId="177" priority="114" operator="between">
      <formula>0</formula>
      <formula>3</formula>
    </cfRule>
  </conditionalFormatting>
  <conditionalFormatting sqref="I10 I15 I22 I28 I37 I41 I48 I56 I60 I64 I71 I78:J78 I84:J84 I87:J87">
    <cfRule type="cellIs" dxfId="176" priority="151" operator="equal">
      <formula>2</formula>
    </cfRule>
    <cfRule type="cellIs" dxfId="175" priority="153" operator="equal">
      <formula>0</formula>
    </cfRule>
  </conditionalFormatting>
  <conditionalFormatting sqref="I10 I15 I22 I28 I37 I41 I48 I56 I60 I64 I71 I84:J84 I87:J87">
    <cfRule type="cellIs" dxfId="174" priority="152" operator="equal">
      <formula>1</formula>
    </cfRule>
  </conditionalFormatting>
  <conditionalFormatting sqref="I21">
    <cfRule type="cellIs" dxfId="173" priority="115" operator="between">
      <formula>3</formula>
      <formula>4</formula>
    </cfRule>
    <cfRule type="cellIs" dxfId="172" priority="116" operator="equal">
      <formula>2</formula>
    </cfRule>
    <cfRule type="cellIs" dxfId="171" priority="117" operator="between">
      <formula>0</formula>
      <formula>1</formula>
    </cfRule>
  </conditionalFormatting>
  <conditionalFormatting sqref="I36">
    <cfRule type="cellIs" dxfId="170" priority="142" operator="between">
      <formula>3</formula>
      <formula>4</formula>
    </cfRule>
    <cfRule type="cellIs" dxfId="169" priority="143" operator="equal">
      <formula>2</formula>
    </cfRule>
    <cfRule type="cellIs" dxfId="168" priority="144" operator="between">
      <formula>0</formula>
      <formula>1</formula>
    </cfRule>
  </conditionalFormatting>
  <conditionalFormatting sqref="I47">
    <cfRule type="cellIs" dxfId="167" priority="136" operator="between">
      <formula>4</formula>
      <formula>6</formula>
    </cfRule>
    <cfRule type="cellIs" dxfId="166" priority="137" operator="equal">
      <formula>3</formula>
    </cfRule>
    <cfRule type="cellIs" dxfId="165" priority="138" operator="between">
      <formula>0</formula>
      <formula>2</formula>
    </cfRule>
  </conditionalFormatting>
  <conditionalFormatting sqref="I27:J27">
    <cfRule type="cellIs" dxfId="164" priority="148" operator="between">
      <formula>3</formula>
      <formula>4</formula>
    </cfRule>
    <cfRule type="cellIs" dxfId="163" priority="149" operator="equal">
      <formula>2</formula>
    </cfRule>
    <cfRule type="cellIs" dxfId="162" priority="150" operator="between">
      <formula>0</formula>
      <formula>1</formula>
    </cfRule>
  </conditionalFormatting>
  <conditionalFormatting sqref="I55:J55">
    <cfRule type="cellIs" dxfId="161" priority="124" operator="between">
      <formula>5</formula>
      <formula>8</formula>
    </cfRule>
    <cfRule type="cellIs" dxfId="160" priority="125" operator="equal">
      <formula>4</formula>
    </cfRule>
    <cfRule type="cellIs" dxfId="159" priority="126" operator="between">
      <formula>0</formula>
      <formula>3</formula>
    </cfRule>
  </conditionalFormatting>
  <conditionalFormatting sqref="I70:J70">
    <cfRule type="cellIs" dxfId="158" priority="130" operator="between">
      <formula>5</formula>
      <formula>8</formula>
    </cfRule>
    <cfRule type="cellIs" dxfId="157" priority="131" operator="equal">
      <formula>4</formula>
    </cfRule>
    <cfRule type="cellIs" dxfId="156" priority="132" operator="between">
      <formula>0</formula>
      <formula>3</formula>
    </cfRule>
  </conditionalFormatting>
  <conditionalFormatting sqref="I77:J77">
    <cfRule type="cellIs" dxfId="155" priority="127" operator="between">
      <formula>1.01</formula>
      <formula>2</formula>
    </cfRule>
    <cfRule type="cellIs" dxfId="154" priority="129" operator="between">
      <formula>0</formula>
      <formula>0.999</formula>
    </cfRule>
  </conditionalFormatting>
  <conditionalFormatting sqref="I77:J78">
    <cfRule type="cellIs" dxfId="153" priority="128" operator="equal">
      <formula>1</formula>
    </cfRule>
  </conditionalFormatting>
  <conditionalFormatting sqref="J47">
    <cfRule type="cellIs" dxfId="152" priority="121" operator="between">
      <formula>5</formula>
      <formula>8</formula>
    </cfRule>
    <cfRule type="cellIs" dxfId="151" priority="122" operator="equal">
      <formula>4</formula>
    </cfRule>
    <cfRule type="cellIs" dxfId="150" priority="123" operator="between">
      <formula>0</formula>
      <formula>3</formula>
    </cfRule>
  </conditionalFormatting>
  <conditionalFormatting sqref="K9">
    <cfRule type="cellIs" dxfId="149" priority="82" operator="between">
      <formula>1.0001</formula>
      <formula>2</formula>
    </cfRule>
    <cfRule type="cellIs" dxfId="148" priority="83" operator="equal">
      <formula>1</formula>
    </cfRule>
    <cfRule type="cellIs" dxfId="147" priority="84" operator="between">
      <formula>0</formula>
      <formula>0.99</formula>
    </cfRule>
  </conditionalFormatting>
  <conditionalFormatting sqref="K10">
    <cfRule type="containsText" dxfId="146" priority="49" operator="containsText" text="boven niveau">
      <formula>NOT(ISERROR(SEARCH("boven niveau",K10)))</formula>
    </cfRule>
    <cfRule type="containsText" dxfId="145" priority="50" operator="containsText" text="op niveau">
      <formula>NOT(ISERROR(SEARCH("op niveau",K10)))</formula>
    </cfRule>
    <cfRule type="containsText" dxfId="144" priority="51" operator="containsText" text="onder niveau">
      <formula>NOT(ISERROR(SEARCH("onder niveau",K10)))</formula>
    </cfRule>
  </conditionalFormatting>
  <conditionalFormatting sqref="K21">
    <cfRule type="cellIs" dxfId="143" priority="109" operator="between">
      <formula>1.0001</formula>
      <formula>2</formula>
    </cfRule>
    <cfRule type="cellIs" dxfId="142" priority="110" operator="equal">
      <formula>1</formula>
    </cfRule>
    <cfRule type="cellIs" dxfId="141" priority="111" operator="between">
      <formula>0</formula>
      <formula>0.99</formula>
    </cfRule>
  </conditionalFormatting>
  <conditionalFormatting sqref="K22">
    <cfRule type="containsText" dxfId="140" priority="22" operator="containsText" text="boven niveau">
      <formula>NOT(ISERROR(SEARCH("boven niveau",K22)))</formula>
    </cfRule>
    <cfRule type="containsText" dxfId="139" priority="23" operator="containsText" text="op niveau">
      <formula>NOT(ISERROR(SEARCH("op niveau",K22)))</formula>
    </cfRule>
    <cfRule type="containsText" dxfId="138" priority="24" operator="containsText" text="onder niveau">
      <formula>NOT(ISERROR(SEARCH("onder niveau",K22)))</formula>
    </cfRule>
  </conditionalFormatting>
  <conditionalFormatting sqref="K27">
    <cfRule type="cellIs" dxfId="137" priority="106" operator="between">
      <formula>1.0001</formula>
      <formula>2</formula>
    </cfRule>
    <cfRule type="cellIs" dxfId="136" priority="107" operator="equal">
      <formula>1</formula>
    </cfRule>
    <cfRule type="cellIs" dxfId="135" priority="108" operator="between">
      <formula>0</formula>
      <formula>0.99</formula>
    </cfRule>
  </conditionalFormatting>
  <conditionalFormatting sqref="K28">
    <cfRule type="containsText" dxfId="134" priority="19" operator="containsText" text="boven niveau">
      <formula>NOT(ISERROR(SEARCH("boven niveau",K28)))</formula>
    </cfRule>
    <cfRule type="containsText" dxfId="133" priority="20" operator="containsText" text="op niveau">
      <formula>NOT(ISERROR(SEARCH("op niveau",K28)))</formula>
    </cfRule>
    <cfRule type="containsText" dxfId="132" priority="21" operator="containsText" text="onder niveau">
      <formula>NOT(ISERROR(SEARCH("onder niveau",K28)))</formula>
    </cfRule>
  </conditionalFormatting>
  <conditionalFormatting sqref="K36">
    <cfRule type="cellIs" dxfId="131" priority="100" operator="between">
      <formula>1.0001</formula>
      <formula>2</formula>
    </cfRule>
    <cfRule type="cellIs" dxfId="130" priority="101" operator="equal">
      <formula>1</formula>
    </cfRule>
    <cfRule type="cellIs" dxfId="129" priority="102" operator="between">
      <formula>0</formula>
      <formula>0.99</formula>
    </cfRule>
  </conditionalFormatting>
  <conditionalFormatting sqref="K37">
    <cfRule type="containsText" dxfId="128" priority="16" operator="containsText" text="boven niveau">
      <formula>NOT(ISERROR(SEARCH("boven niveau",K37)))</formula>
    </cfRule>
    <cfRule type="containsText" dxfId="127" priority="17" operator="containsText" text="op niveau">
      <formula>NOT(ISERROR(SEARCH("op niveau",K37)))</formula>
    </cfRule>
    <cfRule type="containsText" dxfId="126" priority="18" operator="containsText" text="onder niveau">
      <formula>NOT(ISERROR(SEARCH("onder niveau",K37)))</formula>
    </cfRule>
  </conditionalFormatting>
  <conditionalFormatting sqref="K47">
    <cfRule type="cellIs" dxfId="125" priority="94" operator="between">
      <formula>1.0001</formula>
      <formula>2</formula>
    </cfRule>
    <cfRule type="cellIs" dxfId="124" priority="95" operator="equal">
      <formula>1</formula>
    </cfRule>
    <cfRule type="cellIs" dxfId="123" priority="96" operator="between">
      <formula>0</formula>
      <formula>0.99</formula>
    </cfRule>
  </conditionalFormatting>
  <conditionalFormatting sqref="K48">
    <cfRule type="containsText" dxfId="122" priority="13" operator="containsText" text="boven niveau">
      <formula>NOT(ISERROR(SEARCH("boven niveau",K48)))</formula>
    </cfRule>
    <cfRule type="containsText" dxfId="121" priority="14" operator="containsText" text="op niveau">
      <formula>NOT(ISERROR(SEARCH("op niveau",K48)))</formula>
    </cfRule>
    <cfRule type="containsText" dxfId="120" priority="15" operator="containsText" text="onder niveau">
      <formula>NOT(ISERROR(SEARCH("onder niveau",K48)))</formula>
    </cfRule>
  </conditionalFormatting>
  <conditionalFormatting sqref="K55">
    <cfRule type="cellIs" dxfId="119" priority="91" operator="between">
      <formula>1.0001</formula>
      <formula>2</formula>
    </cfRule>
    <cfRule type="cellIs" dxfId="118" priority="92" operator="equal">
      <formula>1</formula>
    </cfRule>
    <cfRule type="cellIs" dxfId="117" priority="93" operator="between">
      <formula>0</formula>
      <formula>0.99</formula>
    </cfRule>
  </conditionalFormatting>
  <conditionalFormatting sqref="K56">
    <cfRule type="containsText" dxfId="116" priority="10" operator="containsText" text="boven niveau">
      <formula>NOT(ISERROR(SEARCH("boven niveau",K56)))</formula>
    </cfRule>
    <cfRule type="containsText" dxfId="115" priority="11" operator="containsText" text="op niveau">
      <formula>NOT(ISERROR(SEARCH("op niveau",K56)))</formula>
    </cfRule>
    <cfRule type="containsText" dxfId="114" priority="12" operator="containsText" text="onder niveau">
      <formula>NOT(ISERROR(SEARCH("onder niveau",K56)))</formula>
    </cfRule>
  </conditionalFormatting>
  <conditionalFormatting sqref="K70">
    <cfRule type="cellIs" dxfId="113" priority="88" operator="between">
      <formula>1.0001</formula>
      <formula>2</formula>
    </cfRule>
    <cfRule type="cellIs" dxfId="112" priority="89" operator="equal">
      <formula>1</formula>
    </cfRule>
    <cfRule type="cellIs" dxfId="111" priority="90" operator="between">
      <formula>0</formula>
      <formula>0.99</formula>
    </cfRule>
  </conditionalFormatting>
  <conditionalFormatting sqref="K71">
    <cfRule type="containsText" dxfId="110" priority="7" operator="containsText" text="boven niveau">
      <formula>NOT(ISERROR(SEARCH("boven niveau",K71)))</formula>
    </cfRule>
    <cfRule type="containsText" dxfId="109" priority="8" operator="containsText" text="op niveau">
      <formula>NOT(ISERROR(SEARCH("op niveau",K71)))</formula>
    </cfRule>
    <cfRule type="containsText" dxfId="108" priority="9" operator="containsText" text="onder niveau">
      <formula>NOT(ISERROR(SEARCH("onder niveau",K71)))</formula>
    </cfRule>
  </conditionalFormatting>
  <conditionalFormatting sqref="K77">
    <cfRule type="cellIs" dxfId="107" priority="85" operator="between">
      <formula>1.0001</formula>
      <formula>2</formula>
    </cfRule>
    <cfRule type="cellIs" dxfId="106" priority="86" operator="equal">
      <formula>1</formula>
    </cfRule>
    <cfRule type="cellIs" dxfId="105" priority="87" operator="between">
      <formula>0</formula>
      <formula>0.99</formula>
    </cfRule>
  </conditionalFormatting>
  <conditionalFormatting sqref="K78">
    <cfRule type="containsText" dxfId="104" priority="4" operator="containsText" text="boven niveau">
      <formula>NOT(ISERROR(SEARCH("boven niveau",K78)))</formula>
    </cfRule>
    <cfRule type="containsText" dxfId="103" priority="5" operator="containsText" text="op niveau">
      <formula>NOT(ISERROR(SEARCH("op niveau",K78)))</formula>
    </cfRule>
    <cfRule type="containsText" dxfId="102" priority="6" operator="containsText" text="onder niveau">
      <formula>NOT(ISERROR(SEARCH("onder niveau",K78)))</formula>
    </cfRule>
  </conditionalFormatting>
  <pageMargins left="0.25" right="0.25" top="0.75" bottom="0.75" header="0.3" footer="0.3"/>
  <pageSetup paperSize="8"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CD48D-95A9-429E-9D05-4B80A90789AE}">
  <sheetPr>
    <pageSetUpPr fitToPage="1"/>
  </sheetPr>
  <dimension ref="A1:BG238"/>
  <sheetViews>
    <sheetView zoomScale="115" zoomScaleNormal="115" workbookViewId="0">
      <selection activeCell="C15" sqref="C15:F15"/>
    </sheetView>
  </sheetViews>
  <sheetFormatPr defaultColWidth="8.7265625" defaultRowHeight="14" x14ac:dyDescent="0.4"/>
  <cols>
    <col min="1" max="1" width="3.81640625" style="2" customWidth="1"/>
    <col min="2" max="2" width="28.81640625" style="3" customWidth="1"/>
    <col min="3" max="3" width="11" style="4" bestFit="1" customWidth="1"/>
    <col min="4" max="4" width="36.81640625" style="5" customWidth="1"/>
    <col min="5" max="5" width="10.453125" style="4" bestFit="1" customWidth="1"/>
    <col min="6" max="6" width="36.81640625" style="2" customWidth="1"/>
    <col min="7" max="7" width="10.81640625" style="8" customWidth="1"/>
    <col min="8" max="59" width="8.7265625" style="8"/>
    <col min="60" max="16384" width="8.7265625" style="2"/>
  </cols>
  <sheetData>
    <row r="1" spans="1:59" x14ac:dyDescent="0.4">
      <c r="A1" s="39" t="s">
        <v>156</v>
      </c>
      <c r="B1" s="39"/>
      <c r="C1" s="39"/>
      <c r="D1" s="39"/>
      <c r="E1" s="39"/>
      <c r="F1" s="39"/>
    </row>
    <row r="2" spans="1:59" x14ac:dyDescent="0.4">
      <c r="A2" s="8"/>
      <c r="B2" s="9"/>
      <c r="C2" s="10"/>
      <c r="D2" s="11"/>
      <c r="E2" s="10"/>
      <c r="F2" s="8"/>
    </row>
    <row r="3" spans="1:59" s="1" customFormat="1" x14ac:dyDescent="0.4">
      <c r="A3" s="13" t="s">
        <v>157</v>
      </c>
      <c r="B3" s="6"/>
      <c r="C3" s="14" t="s">
        <v>158</v>
      </c>
      <c r="D3" s="15" t="s">
        <v>159</v>
      </c>
      <c r="E3" s="14" t="s">
        <v>160</v>
      </c>
      <c r="F3" s="14" t="s">
        <v>161</v>
      </c>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row>
    <row r="4" spans="1:59" ht="51" customHeight="1" x14ac:dyDescent="0.4">
      <c r="A4" s="17" t="s">
        <v>20</v>
      </c>
      <c r="B4" s="17" t="s">
        <v>162</v>
      </c>
      <c r="C4" s="16" t="str">
        <f>'PFF CIO'!J15</f>
        <v>onder niveau</v>
      </c>
      <c r="D4" s="31" t="str">
        <f>'PFF CIO'!E24</f>
        <v>Toelichting CIO op A1</v>
      </c>
      <c r="E4" s="16" t="str">
        <f>'PFF PO'!K10</f>
        <v>onder niveau</v>
      </c>
      <c r="F4" s="31" t="str">
        <f>'PFF PO'!F19</f>
        <v>Toelichting PO op A1</v>
      </c>
    </row>
    <row r="5" spans="1:59" ht="51" customHeight="1" x14ac:dyDescent="0.4">
      <c r="A5" s="29" t="s">
        <v>41</v>
      </c>
      <c r="B5" s="29" t="s">
        <v>163</v>
      </c>
      <c r="C5" s="30" t="str">
        <f>'PFF CIO'!J27</f>
        <v>onder niveau</v>
      </c>
      <c r="D5" s="32" t="str">
        <f>'PFF CIO'!E31</f>
        <v>Toelichting CIO op B1</v>
      </c>
      <c r="E5" s="30" t="str">
        <f>'PFF PO'!K22</f>
        <v>onder niveau</v>
      </c>
      <c r="F5" s="32" t="str">
        <f>'PFF PO'!F26</f>
        <v>Toelichting PO op B1</v>
      </c>
    </row>
    <row r="6" spans="1:59" ht="51" customHeight="1" x14ac:dyDescent="0.4">
      <c r="A6" s="28" t="s">
        <v>50</v>
      </c>
      <c r="B6" s="28" t="s">
        <v>164</v>
      </c>
      <c r="C6" s="16" t="str">
        <f>'PFF CIO'!J33</f>
        <v>onder niveau</v>
      </c>
      <c r="D6" s="31" t="str">
        <f>'PFF CIO'!E39</f>
        <v>Toelichting CIO op B2</v>
      </c>
      <c r="E6" s="16" t="str">
        <f>'PFF PO'!K28</f>
        <v>onder niveau</v>
      </c>
      <c r="F6" s="31" t="str">
        <f>'PFF PO'!F34</f>
        <v>Toelichting PO op B2</v>
      </c>
    </row>
    <row r="7" spans="1:59" ht="51" customHeight="1" x14ac:dyDescent="0.4">
      <c r="A7" s="29" t="s">
        <v>61</v>
      </c>
      <c r="B7" s="29" t="s">
        <v>165</v>
      </c>
      <c r="C7" s="30" t="str">
        <f>'PFF CIO'!J42</f>
        <v>onder niveau</v>
      </c>
      <c r="D7" s="32" t="str">
        <f>'PFF CIO'!E51</f>
        <v>Toelichting CIO op C1</v>
      </c>
      <c r="E7" s="30" t="str">
        <f>'PFF PO'!K37</f>
        <v>onder niveau</v>
      </c>
      <c r="F7" s="32" t="str">
        <f>'PFF PO'!F46</f>
        <v>Toelichting PO op C1</v>
      </c>
    </row>
    <row r="8" spans="1:59" ht="51" customHeight="1" x14ac:dyDescent="0.4">
      <c r="A8" s="28" t="s">
        <v>76</v>
      </c>
      <c r="B8" s="28" t="s">
        <v>166</v>
      </c>
      <c r="C8" s="16" t="str">
        <f>'PFF CIO'!J53</f>
        <v>onder niveau</v>
      </c>
      <c r="D8" s="31" t="str">
        <f>'PFF CIO'!E58</f>
        <v>Toelichting CIO op C3</v>
      </c>
      <c r="E8" s="16" t="str">
        <f>'PFF PO'!K48</f>
        <v>onder niveau</v>
      </c>
      <c r="F8" s="31" t="str">
        <f>'PFF PO'!F53</f>
        <v>Toelichting PO op C3</v>
      </c>
    </row>
    <row r="9" spans="1:59" ht="51" customHeight="1" x14ac:dyDescent="0.4">
      <c r="A9" s="29" t="s">
        <v>86</v>
      </c>
      <c r="B9" s="29" t="s">
        <v>167</v>
      </c>
      <c r="C9" s="30" t="str">
        <f>'PFF CIO'!J61</f>
        <v>onder niveau</v>
      </c>
      <c r="D9" s="32" t="str">
        <f>'PFF CIO'!E74</f>
        <v>Toelichting CIO op D1</v>
      </c>
      <c r="E9" s="30" t="str">
        <f>'PFF PO'!K56</f>
        <v>onder niveau</v>
      </c>
      <c r="F9" s="32" t="str">
        <f>'PFF PO'!F69</f>
        <v>Toelichting PO op D1</v>
      </c>
    </row>
    <row r="10" spans="1:59" ht="51" customHeight="1" x14ac:dyDescent="0.4">
      <c r="A10" s="28" t="s">
        <v>103</v>
      </c>
      <c r="B10" s="28" t="s">
        <v>168</v>
      </c>
      <c r="C10" s="16" t="str">
        <f>'PFF CIO'!J76</f>
        <v>onder niveau</v>
      </c>
      <c r="D10" s="31" t="str">
        <f>'PFF CIO'!E80</f>
        <v>Toelichting CIO op D2</v>
      </c>
      <c r="E10" s="16" t="str">
        <f>'PFF PO'!K71</f>
        <v>onder niveau</v>
      </c>
      <c r="F10" s="31" t="str">
        <f>'PFF PO'!F75</f>
        <v>Toelichting PO op D2</v>
      </c>
    </row>
    <row r="11" spans="1:59" ht="51" customHeight="1" x14ac:dyDescent="0.4">
      <c r="A11" s="29" t="s">
        <v>111</v>
      </c>
      <c r="B11" s="29" t="s">
        <v>169</v>
      </c>
      <c r="C11" s="30" t="str">
        <f>'PFF CIO'!J82</f>
        <v>onder niveau</v>
      </c>
      <c r="D11" s="32" t="str">
        <f>'PFF CIO'!E96</f>
        <v>Toelichting CIO op D3</v>
      </c>
      <c r="E11" s="30" t="str">
        <f>'PFF PO'!K78</f>
        <v>onder niveau</v>
      </c>
      <c r="F11" s="32" t="str">
        <f>'PFF PO'!F92</f>
        <v>Toelichting PO op D3</v>
      </c>
    </row>
    <row r="12" spans="1:59" x14ac:dyDescent="0.4">
      <c r="A12" s="8"/>
      <c r="B12" s="9"/>
      <c r="C12" s="10"/>
      <c r="D12" s="11"/>
      <c r="E12" s="10"/>
      <c r="F12" s="8"/>
    </row>
    <row r="13" spans="1:59" ht="15" customHeight="1" x14ac:dyDescent="0.4">
      <c r="A13" s="40" t="s">
        <v>191</v>
      </c>
      <c r="B13" s="40"/>
      <c r="C13" s="39"/>
      <c r="D13" s="39"/>
      <c r="E13" s="39"/>
      <c r="F13" s="39"/>
    </row>
    <row r="14" spans="1:59" ht="15" customHeight="1" x14ac:dyDescent="0.4">
      <c r="A14" s="41" t="str">
        <f>'PFF CIO'!D100</f>
        <v>Ontwikkelpunt 1</v>
      </c>
      <c r="B14" s="41"/>
      <c r="C14" s="38" t="str">
        <f>'PFF CIO'!E100</f>
        <v>CIO - ontw. punt 1</v>
      </c>
      <c r="D14" s="38"/>
      <c r="E14" s="38"/>
      <c r="F14" s="38"/>
    </row>
    <row r="15" spans="1:59" ht="15" customHeight="1" x14ac:dyDescent="0.4">
      <c r="A15" s="41" t="str">
        <f>'PFF CIO'!D101</f>
        <v>Ontwikkelpunt 2</v>
      </c>
      <c r="B15" s="41"/>
      <c r="C15" s="38" t="str">
        <f>'PFF CIO'!E101</f>
        <v>CIO - ontw. punt 2</v>
      </c>
      <c r="D15" s="38"/>
      <c r="E15" s="38"/>
      <c r="F15" s="38"/>
    </row>
    <row r="16" spans="1:59" ht="15" customHeight="1" x14ac:dyDescent="0.4">
      <c r="A16" s="41" t="str">
        <f>'PFF CIO'!D102</f>
        <v>Ontwikkelpunt 3</v>
      </c>
      <c r="B16" s="41"/>
      <c r="C16" s="38" t="str">
        <f>'PFF CIO'!E102</f>
        <v>CIO - ontw. punt 3</v>
      </c>
      <c r="D16" s="38"/>
      <c r="E16" s="38"/>
      <c r="F16" s="38"/>
    </row>
    <row r="17" spans="1:6" x14ac:dyDescent="0.4">
      <c r="A17" s="8"/>
      <c r="B17" s="9"/>
      <c r="C17" s="10"/>
      <c r="D17" s="11"/>
      <c r="E17" s="10"/>
      <c r="F17" s="8"/>
    </row>
    <row r="18" spans="1:6" x14ac:dyDescent="0.4">
      <c r="A18" s="8"/>
      <c r="B18" s="9"/>
      <c r="C18" s="10"/>
      <c r="D18" s="11"/>
      <c r="E18" s="10"/>
      <c r="F18" s="8"/>
    </row>
    <row r="19" spans="1:6" x14ac:dyDescent="0.4">
      <c r="A19" s="8"/>
      <c r="B19" s="9"/>
      <c r="C19" s="10"/>
      <c r="D19" s="11"/>
      <c r="E19" s="10"/>
      <c r="F19" s="8"/>
    </row>
    <row r="20" spans="1:6" x14ac:dyDescent="0.4">
      <c r="A20" s="8"/>
      <c r="B20" s="9"/>
      <c r="C20" s="10"/>
      <c r="D20" s="11"/>
      <c r="E20" s="10"/>
      <c r="F20" s="8"/>
    </row>
    <row r="21" spans="1:6" x14ac:dyDescent="0.4">
      <c r="A21" s="8"/>
      <c r="B21" s="9"/>
      <c r="C21" s="10"/>
      <c r="D21" s="11"/>
      <c r="E21" s="10"/>
      <c r="F21" s="8"/>
    </row>
    <row r="22" spans="1:6" x14ac:dyDescent="0.4">
      <c r="A22" s="8"/>
      <c r="B22" s="9"/>
      <c r="C22" s="10"/>
      <c r="D22" s="11"/>
      <c r="E22" s="10"/>
      <c r="F22" s="8"/>
    </row>
    <row r="23" spans="1:6" x14ac:dyDescent="0.4">
      <c r="A23" s="8"/>
      <c r="B23" s="9"/>
      <c r="C23" s="10"/>
      <c r="D23" s="11"/>
      <c r="E23" s="10"/>
      <c r="F23" s="8"/>
    </row>
    <row r="24" spans="1:6" x14ac:dyDescent="0.4">
      <c r="A24" s="8"/>
      <c r="B24" s="9"/>
      <c r="C24" s="10"/>
      <c r="D24" s="11"/>
      <c r="E24" s="10"/>
      <c r="F24" s="8"/>
    </row>
    <row r="25" spans="1:6" x14ac:dyDescent="0.4">
      <c r="A25" s="8"/>
      <c r="B25" s="9"/>
      <c r="C25" s="10"/>
      <c r="D25" s="11"/>
      <c r="E25" s="10"/>
      <c r="F25" s="8"/>
    </row>
    <row r="26" spans="1:6" x14ac:dyDescent="0.4">
      <c r="A26" s="8"/>
      <c r="B26" s="9"/>
      <c r="C26" s="10"/>
      <c r="D26" s="11"/>
      <c r="E26" s="10"/>
      <c r="F26" s="8"/>
    </row>
    <row r="27" spans="1:6" x14ac:dyDescent="0.4">
      <c r="A27" s="8"/>
      <c r="B27" s="9"/>
      <c r="C27" s="10"/>
      <c r="D27" s="11"/>
      <c r="E27" s="10"/>
      <c r="F27" s="8"/>
    </row>
    <row r="28" spans="1:6" x14ac:dyDescent="0.4">
      <c r="A28" s="8"/>
      <c r="B28" s="9"/>
      <c r="C28" s="10"/>
      <c r="D28" s="11"/>
      <c r="E28" s="10"/>
      <c r="F28" s="8"/>
    </row>
    <row r="29" spans="1:6" x14ac:dyDescent="0.4">
      <c r="A29" s="8"/>
      <c r="B29" s="9"/>
      <c r="C29" s="10"/>
      <c r="D29" s="11"/>
      <c r="E29" s="10"/>
      <c r="F29" s="8"/>
    </row>
    <row r="30" spans="1:6" x14ac:dyDescent="0.4">
      <c r="A30" s="8"/>
      <c r="B30" s="9"/>
      <c r="C30" s="10"/>
      <c r="D30" s="11"/>
      <c r="E30" s="10"/>
      <c r="F30" s="8"/>
    </row>
    <row r="31" spans="1:6" x14ac:dyDescent="0.4">
      <c r="A31" s="8"/>
      <c r="B31" s="9"/>
      <c r="C31" s="10"/>
      <c r="D31" s="11"/>
      <c r="E31" s="10"/>
      <c r="F31" s="8"/>
    </row>
    <row r="32" spans="1:6" x14ac:dyDescent="0.4">
      <c r="A32" s="8"/>
      <c r="B32" s="9"/>
      <c r="C32" s="10"/>
      <c r="D32" s="11"/>
      <c r="E32" s="10"/>
      <c r="F32" s="8"/>
    </row>
    <row r="33" spans="1:6" x14ac:dyDescent="0.4">
      <c r="A33" s="8"/>
      <c r="B33" s="9"/>
      <c r="C33" s="10"/>
      <c r="D33" s="11"/>
      <c r="E33" s="10"/>
      <c r="F33" s="8"/>
    </row>
    <row r="34" spans="1:6" x14ac:dyDescent="0.4">
      <c r="A34" s="8"/>
      <c r="B34" s="9"/>
      <c r="C34" s="10"/>
      <c r="D34" s="11"/>
      <c r="E34" s="10"/>
      <c r="F34" s="8"/>
    </row>
    <row r="35" spans="1:6" x14ac:dyDescent="0.4">
      <c r="A35" s="8"/>
      <c r="B35" s="9"/>
      <c r="C35" s="10"/>
      <c r="D35" s="11"/>
      <c r="E35" s="10"/>
      <c r="F35" s="8"/>
    </row>
    <row r="36" spans="1:6" x14ac:dyDescent="0.4">
      <c r="A36" s="8"/>
      <c r="B36" s="9"/>
      <c r="C36" s="10"/>
      <c r="D36" s="11"/>
      <c r="E36" s="10"/>
      <c r="F36" s="8"/>
    </row>
    <row r="37" spans="1:6" s="8" customFormat="1" x14ac:dyDescent="0.4">
      <c r="B37" s="9"/>
      <c r="C37" s="10"/>
      <c r="D37" s="11"/>
      <c r="E37" s="10"/>
    </row>
    <row r="38" spans="1:6" s="8" customFormat="1" x14ac:dyDescent="0.4">
      <c r="B38" s="9"/>
      <c r="C38" s="10"/>
      <c r="D38" s="11"/>
      <c r="E38" s="10"/>
    </row>
    <row r="39" spans="1:6" s="8" customFormat="1" x14ac:dyDescent="0.4">
      <c r="B39" s="9"/>
      <c r="C39" s="10"/>
      <c r="D39" s="11"/>
      <c r="E39" s="10"/>
    </row>
    <row r="40" spans="1:6" s="8" customFormat="1" x14ac:dyDescent="0.4">
      <c r="B40" s="9"/>
      <c r="C40" s="10"/>
      <c r="D40" s="11"/>
      <c r="E40" s="10"/>
    </row>
    <row r="41" spans="1:6" s="8" customFormat="1" x14ac:dyDescent="0.4">
      <c r="B41" s="9"/>
      <c r="C41" s="10"/>
      <c r="D41" s="11"/>
      <c r="E41" s="10"/>
    </row>
    <row r="42" spans="1:6" s="8" customFormat="1" x14ac:dyDescent="0.4">
      <c r="B42" s="9"/>
      <c r="C42" s="10"/>
      <c r="D42" s="11"/>
      <c r="E42" s="10"/>
    </row>
    <row r="43" spans="1:6" s="8" customFormat="1" x14ac:dyDescent="0.4">
      <c r="B43" s="9"/>
      <c r="C43" s="10"/>
      <c r="D43" s="11"/>
      <c r="E43" s="10"/>
    </row>
    <row r="44" spans="1:6" s="8" customFormat="1" x14ac:dyDescent="0.4">
      <c r="B44" s="9"/>
      <c r="C44" s="10"/>
      <c r="D44" s="11"/>
      <c r="E44" s="10"/>
    </row>
    <row r="45" spans="1:6" s="8" customFormat="1" x14ac:dyDescent="0.4">
      <c r="B45" s="9"/>
      <c r="C45" s="10"/>
      <c r="D45" s="11"/>
      <c r="E45" s="10"/>
    </row>
    <row r="46" spans="1:6" s="8" customFormat="1" x14ac:dyDescent="0.4">
      <c r="B46" s="9"/>
      <c r="C46" s="10"/>
      <c r="D46" s="11"/>
      <c r="E46" s="10"/>
    </row>
    <row r="47" spans="1:6" s="8" customFormat="1" x14ac:dyDescent="0.4">
      <c r="B47" s="9"/>
      <c r="C47" s="10"/>
      <c r="D47" s="11"/>
      <c r="E47" s="10"/>
    </row>
    <row r="48" spans="1:6" s="8" customFormat="1" x14ac:dyDescent="0.4">
      <c r="B48" s="9"/>
      <c r="C48" s="10"/>
      <c r="D48" s="11"/>
      <c r="E48" s="10"/>
    </row>
    <row r="49" spans="2:5" s="8" customFormat="1" x14ac:dyDescent="0.4">
      <c r="B49" s="9"/>
      <c r="C49" s="10"/>
      <c r="D49" s="11"/>
      <c r="E49" s="10"/>
    </row>
    <row r="50" spans="2:5" s="8" customFormat="1" x14ac:dyDescent="0.4">
      <c r="B50" s="9"/>
      <c r="C50" s="10"/>
      <c r="D50" s="11"/>
      <c r="E50" s="10"/>
    </row>
    <row r="51" spans="2:5" s="8" customFormat="1" x14ac:dyDescent="0.4">
      <c r="B51" s="9"/>
      <c r="C51" s="10"/>
      <c r="D51" s="11"/>
      <c r="E51" s="10"/>
    </row>
    <row r="52" spans="2:5" s="8" customFormat="1" x14ac:dyDescent="0.4">
      <c r="B52" s="9"/>
      <c r="C52" s="10"/>
      <c r="D52" s="11"/>
      <c r="E52" s="10"/>
    </row>
    <row r="53" spans="2:5" s="8" customFormat="1" x14ac:dyDescent="0.4">
      <c r="B53" s="9"/>
      <c r="C53" s="10"/>
      <c r="D53" s="11"/>
      <c r="E53" s="10"/>
    </row>
    <row r="54" spans="2:5" s="8" customFormat="1" x14ac:dyDescent="0.4">
      <c r="B54" s="9"/>
      <c r="C54" s="10"/>
      <c r="D54" s="11"/>
      <c r="E54" s="10"/>
    </row>
    <row r="55" spans="2:5" s="8" customFormat="1" x14ac:dyDescent="0.4">
      <c r="B55" s="9"/>
      <c r="C55" s="10"/>
      <c r="D55" s="11"/>
      <c r="E55" s="10"/>
    </row>
    <row r="56" spans="2:5" s="8" customFormat="1" x14ac:dyDescent="0.4">
      <c r="B56" s="9"/>
      <c r="C56" s="10"/>
      <c r="D56" s="11"/>
      <c r="E56" s="10"/>
    </row>
    <row r="57" spans="2:5" s="8" customFormat="1" x14ac:dyDescent="0.4">
      <c r="B57" s="9"/>
      <c r="C57" s="10"/>
      <c r="D57" s="11"/>
      <c r="E57" s="10"/>
    </row>
    <row r="58" spans="2:5" s="8" customFormat="1" x14ac:dyDescent="0.4">
      <c r="B58" s="9"/>
      <c r="C58" s="10"/>
      <c r="D58" s="11"/>
      <c r="E58" s="10"/>
    </row>
    <row r="59" spans="2:5" s="8" customFormat="1" x14ac:dyDescent="0.4">
      <c r="B59" s="9"/>
      <c r="C59" s="10"/>
      <c r="D59" s="11"/>
      <c r="E59" s="10"/>
    </row>
    <row r="60" spans="2:5" s="8" customFormat="1" x14ac:dyDescent="0.4">
      <c r="B60" s="9"/>
      <c r="C60" s="10"/>
      <c r="D60" s="11"/>
      <c r="E60" s="10"/>
    </row>
    <row r="61" spans="2:5" s="8" customFormat="1" x14ac:dyDescent="0.4">
      <c r="B61" s="9"/>
      <c r="C61" s="10"/>
      <c r="D61" s="11"/>
      <c r="E61" s="10"/>
    </row>
    <row r="62" spans="2:5" s="8" customFormat="1" x14ac:dyDescent="0.4">
      <c r="B62" s="9"/>
      <c r="C62" s="10"/>
      <c r="D62" s="11"/>
      <c r="E62" s="10"/>
    </row>
    <row r="63" spans="2:5" s="8" customFormat="1" x14ac:dyDescent="0.4">
      <c r="B63" s="9"/>
      <c r="C63" s="10"/>
      <c r="D63" s="11"/>
      <c r="E63" s="10"/>
    </row>
    <row r="64" spans="2:5" s="8" customFormat="1" x14ac:dyDescent="0.4">
      <c r="B64" s="9"/>
      <c r="C64" s="10"/>
      <c r="D64" s="11"/>
      <c r="E64" s="10"/>
    </row>
    <row r="65" spans="2:5" s="8" customFormat="1" x14ac:dyDescent="0.4">
      <c r="B65" s="9"/>
      <c r="C65" s="10"/>
      <c r="D65" s="11"/>
      <c r="E65" s="10"/>
    </row>
    <row r="66" spans="2:5" s="8" customFormat="1" x14ac:dyDescent="0.4">
      <c r="B66" s="9"/>
      <c r="C66" s="10"/>
      <c r="D66" s="11"/>
      <c r="E66" s="10"/>
    </row>
    <row r="67" spans="2:5" s="8" customFormat="1" x14ac:dyDescent="0.4">
      <c r="B67" s="9"/>
      <c r="C67" s="10"/>
      <c r="D67" s="11"/>
      <c r="E67" s="10"/>
    </row>
    <row r="68" spans="2:5" s="8" customFormat="1" x14ac:dyDescent="0.4">
      <c r="B68" s="9"/>
      <c r="C68" s="10"/>
      <c r="D68" s="11"/>
      <c r="E68" s="10"/>
    </row>
    <row r="69" spans="2:5" s="8" customFormat="1" x14ac:dyDescent="0.4">
      <c r="B69" s="9"/>
      <c r="C69" s="10"/>
      <c r="D69" s="11"/>
      <c r="E69" s="10"/>
    </row>
    <row r="70" spans="2:5" s="8" customFormat="1" x14ac:dyDescent="0.4">
      <c r="B70" s="9"/>
      <c r="C70" s="10"/>
      <c r="D70" s="11"/>
      <c r="E70" s="10"/>
    </row>
    <row r="71" spans="2:5" s="8" customFormat="1" x14ac:dyDescent="0.4">
      <c r="B71" s="9"/>
      <c r="C71" s="10"/>
      <c r="D71" s="11"/>
      <c r="E71" s="10"/>
    </row>
    <row r="72" spans="2:5" s="8" customFormat="1" x14ac:dyDescent="0.4">
      <c r="B72" s="9"/>
      <c r="C72" s="10"/>
      <c r="D72" s="11"/>
      <c r="E72" s="10"/>
    </row>
    <row r="73" spans="2:5" s="8" customFormat="1" x14ac:dyDescent="0.4">
      <c r="B73" s="9"/>
      <c r="C73" s="10"/>
      <c r="D73" s="11"/>
      <c r="E73" s="10"/>
    </row>
    <row r="74" spans="2:5" s="8" customFormat="1" x14ac:dyDescent="0.4">
      <c r="B74" s="9"/>
      <c r="C74" s="10"/>
      <c r="D74" s="11"/>
      <c r="E74" s="10"/>
    </row>
    <row r="75" spans="2:5" s="8" customFormat="1" x14ac:dyDescent="0.4">
      <c r="B75" s="9"/>
      <c r="C75" s="10"/>
      <c r="D75" s="11"/>
      <c r="E75" s="10"/>
    </row>
    <row r="76" spans="2:5" s="8" customFormat="1" x14ac:dyDescent="0.4">
      <c r="B76" s="9"/>
      <c r="C76" s="10"/>
      <c r="D76" s="11"/>
      <c r="E76" s="10"/>
    </row>
    <row r="77" spans="2:5" s="8" customFormat="1" x14ac:dyDescent="0.4">
      <c r="B77" s="9"/>
      <c r="C77" s="10"/>
      <c r="D77" s="11"/>
      <c r="E77" s="10"/>
    </row>
    <row r="78" spans="2:5" s="8" customFormat="1" x14ac:dyDescent="0.4">
      <c r="B78" s="9"/>
      <c r="C78" s="10"/>
      <c r="D78" s="11"/>
      <c r="E78" s="10"/>
    </row>
    <row r="79" spans="2:5" s="8" customFormat="1" x14ac:dyDescent="0.4">
      <c r="B79" s="9"/>
      <c r="C79" s="10"/>
      <c r="D79" s="11"/>
      <c r="E79" s="10"/>
    </row>
    <row r="80" spans="2:5" s="8" customFormat="1" x14ac:dyDescent="0.4">
      <c r="B80" s="9"/>
      <c r="C80" s="10"/>
      <c r="D80" s="11"/>
      <c r="E80" s="10"/>
    </row>
    <row r="81" spans="2:5" s="8" customFormat="1" x14ac:dyDescent="0.4">
      <c r="B81" s="9"/>
      <c r="C81" s="10"/>
      <c r="D81" s="11"/>
      <c r="E81" s="10"/>
    </row>
    <row r="82" spans="2:5" s="8" customFormat="1" x14ac:dyDescent="0.4">
      <c r="B82" s="9"/>
      <c r="C82" s="10"/>
      <c r="D82" s="11"/>
      <c r="E82" s="10"/>
    </row>
    <row r="83" spans="2:5" s="8" customFormat="1" x14ac:dyDescent="0.4">
      <c r="B83" s="9"/>
      <c r="C83" s="10"/>
      <c r="D83" s="11"/>
      <c r="E83" s="10"/>
    </row>
    <row r="84" spans="2:5" s="8" customFormat="1" x14ac:dyDescent="0.4">
      <c r="B84" s="9"/>
      <c r="C84" s="10"/>
      <c r="D84" s="11"/>
      <c r="E84" s="10"/>
    </row>
    <row r="85" spans="2:5" s="8" customFormat="1" x14ac:dyDescent="0.4">
      <c r="B85" s="9"/>
      <c r="C85" s="10"/>
      <c r="D85" s="11"/>
      <c r="E85" s="10"/>
    </row>
    <row r="86" spans="2:5" s="8" customFormat="1" x14ac:dyDescent="0.4">
      <c r="B86" s="9"/>
      <c r="C86" s="10"/>
      <c r="D86" s="11"/>
      <c r="E86" s="10"/>
    </row>
    <row r="87" spans="2:5" s="8" customFormat="1" x14ac:dyDescent="0.4">
      <c r="B87" s="9"/>
      <c r="C87" s="10"/>
      <c r="D87" s="11"/>
      <c r="E87" s="10"/>
    </row>
    <row r="88" spans="2:5" s="8" customFormat="1" x14ac:dyDescent="0.4">
      <c r="B88" s="9"/>
      <c r="C88" s="10"/>
      <c r="D88" s="11"/>
      <c r="E88" s="10"/>
    </row>
    <row r="89" spans="2:5" s="8" customFormat="1" x14ac:dyDescent="0.4">
      <c r="B89" s="9"/>
      <c r="C89" s="10"/>
      <c r="D89" s="11"/>
      <c r="E89" s="10"/>
    </row>
    <row r="90" spans="2:5" s="8" customFormat="1" x14ac:dyDescent="0.4">
      <c r="B90" s="9"/>
      <c r="C90" s="10"/>
      <c r="D90" s="11"/>
      <c r="E90" s="10"/>
    </row>
    <row r="91" spans="2:5" s="8" customFormat="1" x14ac:dyDescent="0.4">
      <c r="B91" s="9"/>
      <c r="C91" s="10"/>
      <c r="D91" s="11"/>
      <c r="E91" s="10"/>
    </row>
    <row r="92" spans="2:5" s="8" customFormat="1" x14ac:dyDescent="0.4">
      <c r="B92" s="9"/>
      <c r="C92" s="10"/>
      <c r="D92" s="11"/>
      <c r="E92" s="10"/>
    </row>
    <row r="93" spans="2:5" s="8" customFormat="1" x14ac:dyDescent="0.4">
      <c r="B93" s="9"/>
      <c r="C93" s="10"/>
      <c r="D93" s="11"/>
      <c r="E93" s="10"/>
    </row>
    <row r="94" spans="2:5" s="8" customFormat="1" x14ac:dyDescent="0.4">
      <c r="B94" s="9"/>
      <c r="C94" s="10"/>
      <c r="D94" s="11"/>
      <c r="E94" s="10"/>
    </row>
    <row r="95" spans="2:5" s="8" customFormat="1" x14ac:dyDescent="0.4">
      <c r="B95" s="9"/>
      <c r="C95" s="10"/>
      <c r="D95" s="11"/>
      <c r="E95" s="10"/>
    </row>
    <row r="96" spans="2:5" s="8" customFormat="1" x14ac:dyDescent="0.4">
      <c r="B96" s="9"/>
      <c r="C96" s="10"/>
      <c r="D96" s="11"/>
      <c r="E96" s="10"/>
    </row>
    <row r="97" spans="2:5" s="8" customFormat="1" x14ac:dyDescent="0.4">
      <c r="B97" s="9"/>
      <c r="C97" s="10"/>
      <c r="D97" s="11"/>
      <c r="E97" s="10"/>
    </row>
    <row r="98" spans="2:5" s="8" customFormat="1" x14ac:dyDescent="0.4">
      <c r="B98" s="9"/>
      <c r="C98" s="10"/>
      <c r="D98" s="11"/>
      <c r="E98" s="10"/>
    </row>
    <row r="99" spans="2:5" s="8" customFormat="1" x14ac:dyDescent="0.4">
      <c r="B99" s="9"/>
      <c r="C99" s="10"/>
      <c r="D99" s="11"/>
      <c r="E99" s="10"/>
    </row>
    <row r="100" spans="2:5" s="8" customFormat="1" x14ac:dyDescent="0.4">
      <c r="B100" s="9"/>
      <c r="C100" s="10"/>
      <c r="D100" s="11"/>
      <c r="E100" s="10"/>
    </row>
    <row r="101" spans="2:5" s="8" customFormat="1" x14ac:dyDescent="0.4">
      <c r="B101" s="9"/>
      <c r="C101" s="10"/>
      <c r="D101" s="11"/>
      <c r="E101" s="10"/>
    </row>
    <row r="102" spans="2:5" s="8" customFormat="1" x14ac:dyDescent="0.4">
      <c r="B102" s="9"/>
      <c r="C102" s="10"/>
      <c r="D102" s="11"/>
      <c r="E102" s="10"/>
    </row>
    <row r="103" spans="2:5" s="8" customFormat="1" x14ac:dyDescent="0.4">
      <c r="B103" s="9"/>
      <c r="C103" s="10"/>
      <c r="D103" s="11"/>
      <c r="E103" s="10"/>
    </row>
    <row r="104" spans="2:5" s="8" customFormat="1" x14ac:dyDescent="0.4">
      <c r="B104" s="9"/>
      <c r="C104" s="10"/>
      <c r="D104" s="11"/>
      <c r="E104" s="10"/>
    </row>
    <row r="105" spans="2:5" s="8" customFormat="1" x14ac:dyDescent="0.4">
      <c r="B105" s="9"/>
      <c r="C105" s="10"/>
      <c r="D105" s="11"/>
      <c r="E105" s="10"/>
    </row>
    <row r="106" spans="2:5" s="8" customFormat="1" x14ac:dyDescent="0.4">
      <c r="B106" s="9"/>
      <c r="C106" s="10"/>
      <c r="D106" s="11"/>
      <c r="E106" s="10"/>
    </row>
    <row r="107" spans="2:5" s="8" customFormat="1" x14ac:dyDescent="0.4">
      <c r="B107" s="9"/>
      <c r="C107" s="10"/>
      <c r="D107" s="11"/>
      <c r="E107" s="10"/>
    </row>
    <row r="108" spans="2:5" s="8" customFormat="1" x14ac:dyDescent="0.4">
      <c r="B108" s="9"/>
      <c r="C108" s="10"/>
      <c r="D108" s="11"/>
      <c r="E108" s="10"/>
    </row>
    <row r="109" spans="2:5" s="8" customFormat="1" x14ac:dyDescent="0.4">
      <c r="B109" s="9"/>
      <c r="C109" s="10"/>
      <c r="D109" s="11"/>
      <c r="E109" s="10"/>
    </row>
    <row r="110" spans="2:5" s="8" customFormat="1" x14ac:dyDescent="0.4">
      <c r="B110" s="9"/>
      <c r="C110" s="10"/>
      <c r="D110" s="11"/>
      <c r="E110" s="10"/>
    </row>
    <row r="111" spans="2:5" s="8" customFormat="1" x14ac:dyDescent="0.4">
      <c r="B111" s="9"/>
      <c r="C111" s="10"/>
      <c r="D111" s="11"/>
      <c r="E111" s="10"/>
    </row>
    <row r="112" spans="2:5" s="8" customFormat="1" x14ac:dyDescent="0.4">
      <c r="B112" s="9"/>
      <c r="C112" s="10"/>
      <c r="D112" s="11"/>
      <c r="E112" s="10"/>
    </row>
    <row r="113" spans="2:5" s="8" customFormat="1" x14ac:dyDescent="0.4">
      <c r="B113" s="9"/>
      <c r="C113" s="10"/>
      <c r="D113" s="11"/>
      <c r="E113" s="10"/>
    </row>
    <row r="114" spans="2:5" s="8" customFormat="1" x14ac:dyDescent="0.4">
      <c r="B114" s="9"/>
      <c r="C114" s="10"/>
      <c r="D114" s="11"/>
      <c r="E114" s="10"/>
    </row>
    <row r="115" spans="2:5" s="8" customFormat="1" x14ac:dyDescent="0.4">
      <c r="B115" s="9"/>
      <c r="C115" s="10"/>
      <c r="D115" s="11"/>
      <c r="E115" s="10"/>
    </row>
    <row r="116" spans="2:5" s="8" customFormat="1" x14ac:dyDescent="0.4">
      <c r="B116" s="9"/>
      <c r="C116" s="10"/>
      <c r="D116" s="11"/>
      <c r="E116" s="10"/>
    </row>
    <row r="117" spans="2:5" s="8" customFormat="1" x14ac:dyDescent="0.4">
      <c r="B117" s="9"/>
      <c r="C117" s="10"/>
      <c r="D117" s="11"/>
      <c r="E117" s="10"/>
    </row>
    <row r="118" spans="2:5" s="8" customFormat="1" x14ac:dyDescent="0.4">
      <c r="B118" s="9"/>
      <c r="C118" s="10"/>
      <c r="D118" s="11"/>
      <c r="E118" s="10"/>
    </row>
    <row r="119" spans="2:5" s="8" customFormat="1" x14ac:dyDescent="0.4">
      <c r="B119" s="9"/>
      <c r="C119" s="10"/>
      <c r="D119" s="11"/>
      <c r="E119" s="10"/>
    </row>
    <row r="120" spans="2:5" s="8" customFormat="1" x14ac:dyDescent="0.4">
      <c r="B120" s="9"/>
      <c r="C120" s="10"/>
      <c r="D120" s="11"/>
      <c r="E120" s="10"/>
    </row>
    <row r="121" spans="2:5" s="8" customFormat="1" x14ac:dyDescent="0.4">
      <c r="B121" s="9"/>
      <c r="C121" s="10"/>
      <c r="D121" s="11"/>
      <c r="E121" s="10"/>
    </row>
    <row r="122" spans="2:5" s="8" customFormat="1" x14ac:dyDescent="0.4">
      <c r="B122" s="9"/>
      <c r="C122" s="10"/>
      <c r="D122" s="11"/>
      <c r="E122" s="10"/>
    </row>
    <row r="123" spans="2:5" s="8" customFormat="1" x14ac:dyDescent="0.4">
      <c r="B123" s="9"/>
      <c r="C123" s="10"/>
      <c r="D123" s="11"/>
      <c r="E123" s="10"/>
    </row>
    <row r="124" spans="2:5" s="8" customFormat="1" x14ac:dyDescent="0.4">
      <c r="B124" s="9"/>
      <c r="C124" s="10"/>
      <c r="D124" s="11"/>
      <c r="E124" s="10"/>
    </row>
    <row r="125" spans="2:5" s="8" customFormat="1" x14ac:dyDescent="0.4">
      <c r="B125" s="9"/>
      <c r="C125" s="10"/>
      <c r="D125" s="11"/>
      <c r="E125" s="10"/>
    </row>
    <row r="126" spans="2:5" s="8" customFormat="1" x14ac:dyDescent="0.4">
      <c r="B126" s="9"/>
      <c r="C126" s="10"/>
      <c r="D126" s="11"/>
      <c r="E126" s="10"/>
    </row>
    <row r="127" spans="2:5" s="8" customFormat="1" x14ac:dyDescent="0.4">
      <c r="B127" s="9"/>
      <c r="C127" s="10"/>
      <c r="D127" s="11"/>
      <c r="E127" s="10"/>
    </row>
    <row r="128" spans="2:5" s="8" customFormat="1" x14ac:dyDescent="0.4">
      <c r="B128" s="9"/>
      <c r="C128" s="10"/>
      <c r="D128" s="11"/>
      <c r="E128" s="10"/>
    </row>
    <row r="129" spans="2:5" s="8" customFormat="1" x14ac:dyDescent="0.4">
      <c r="B129" s="9"/>
      <c r="C129" s="10"/>
      <c r="D129" s="11"/>
      <c r="E129" s="10"/>
    </row>
    <row r="130" spans="2:5" s="8" customFormat="1" x14ac:dyDescent="0.4">
      <c r="B130" s="9"/>
      <c r="C130" s="10"/>
      <c r="D130" s="11"/>
      <c r="E130" s="10"/>
    </row>
    <row r="131" spans="2:5" s="8" customFormat="1" x14ac:dyDescent="0.4">
      <c r="B131" s="9"/>
      <c r="C131" s="10"/>
      <c r="D131" s="11"/>
      <c r="E131" s="10"/>
    </row>
    <row r="132" spans="2:5" s="8" customFormat="1" x14ac:dyDescent="0.4">
      <c r="B132" s="9"/>
      <c r="C132" s="10"/>
      <c r="D132" s="11"/>
      <c r="E132" s="10"/>
    </row>
    <row r="133" spans="2:5" s="8" customFormat="1" x14ac:dyDescent="0.4">
      <c r="B133" s="9"/>
      <c r="C133" s="10"/>
      <c r="D133" s="11"/>
      <c r="E133" s="10"/>
    </row>
    <row r="134" spans="2:5" s="8" customFormat="1" x14ac:dyDescent="0.4">
      <c r="B134" s="9"/>
      <c r="C134" s="10"/>
      <c r="D134" s="11"/>
      <c r="E134" s="10"/>
    </row>
    <row r="135" spans="2:5" s="8" customFormat="1" x14ac:dyDescent="0.4">
      <c r="B135" s="9"/>
      <c r="C135" s="10"/>
      <c r="D135" s="11"/>
      <c r="E135" s="10"/>
    </row>
    <row r="136" spans="2:5" s="8" customFormat="1" x14ac:dyDescent="0.4">
      <c r="B136" s="9"/>
      <c r="C136" s="10"/>
      <c r="D136" s="11"/>
      <c r="E136" s="10"/>
    </row>
    <row r="137" spans="2:5" s="8" customFormat="1" x14ac:dyDescent="0.4">
      <c r="B137" s="9"/>
      <c r="C137" s="10"/>
      <c r="D137" s="11"/>
      <c r="E137" s="10"/>
    </row>
    <row r="138" spans="2:5" s="8" customFormat="1" x14ac:dyDescent="0.4">
      <c r="B138" s="9"/>
      <c r="C138" s="10"/>
      <c r="D138" s="11"/>
      <c r="E138" s="10"/>
    </row>
    <row r="139" spans="2:5" s="8" customFormat="1" x14ac:dyDescent="0.4">
      <c r="B139" s="9"/>
      <c r="C139" s="10"/>
      <c r="D139" s="11"/>
      <c r="E139" s="10"/>
    </row>
    <row r="140" spans="2:5" s="8" customFormat="1" x14ac:dyDescent="0.4">
      <c r="B140" s="9"/>
      <c r="C140" s="10"/>
      <c r="D140" s="11"/>
      <c r="E140" s="10"/>
    </row>
    <row r="141" spans="2:5" s="8" customFormat="1" x14ac:dyDescent="0.4">
      <c r="B141" s="9"/>
      <c r="C141" s="10"/>
      <c r="D141" s="11"/>
      <c r="E141" s="10"/>
    </row>
    <row r="142" spans="2:5" s="8" customFormat="1" x14ac:dyDescent="0.4">
      <c r="B142" s="9"/>
      <c r="C142" s="10"/>
      <c r="D142" s="11"/>
      <c r="E142" s="10"/>
    </row>
    <row r="143" spans="2:5" s="8" customFormat="1" x14ac:dyDescent="0.4">
      <c r="B143" s="9"/>
      <c r="C143" s="10"/>
      <c r="D143" s="11"/>
      <c r="E143" s="10"/>
    </row>
    <row r="144" spans="2:5" s="8" customFormat="1" x14ac:dyDescent="0.4">
      <c r="B144" s="9"/>
      <c r="C144" s="10"/>
      <c r="D144" s="11"/>
      <c r="E144" s="10"/>
    </row>
    <row r="145" spans="2:5" s="8" customFormat="1" x14ac:dyDescent="0.4">
      <c r="B145" s="9"/>
      <c r="C145" s="10"/>
      <c r="D145" s="11"/>
      <c r="E145" s="10"/>
    </row>
    <row r="146" spans="2:5" s="8" customFormat="1" x14ac:dyDescent="0.4">
      <c r="B146" s="9"/>
      <c r="C146" s="10"/>
      <c r="D146" s="11"/>
      <c r="E146" s="10"/>
    </row>
    <row r="147" spans="2:5" s="8" customFormat="1" x14ac:dyDescent="0.4">
      <c r="B147" s="9"/>
      <c r="C147" s="10"/>
      <c r="D147" s="11"/>
      <c r="E147" s="10"/>
    </row>
    <row r="148" spans="2:5" s="8" customFormat="1" x14ac:dyDescent="0.4">
      <c r="B148" s="9"/>
      <c r="C148" s="10"/>
      <c r="D148" s="11"/>
      <c r="E148" s="10"/>
    </row>
    <row r="149" spans="2:5" s="8" customFormat="1" x14ac:dyDescent="0.4">
      <c r="B149" s="9"/>
      <c r="C149" s="10"/>
      <c r="D149" s="11"/>
      <c r="E149" s="10"/>
    </row>
    <row r="150" spans="2:5" s="8" customFormat="1" x14ac:dyDescent="0.4">
      <c r="B150" s="9"/>
      <c r="C150" s="10"/>
      <c r="D150" s="11"/>
      <c r="E150" s="10"/>
    </row>
    <row r="151" spans="2:5" s="8" customFormat="1" x14ac:dyDescent="0.4">
      <c r="B151" s="9"/>
      <c r="C151" s="10"/>
      <c r="D151" s="11"/>
      <c r="E151" s="10"/>
    </row>
    <row r="152" spans="2:5" s="8" customFormat="1" x14ac:dyDescent="0.4">
      <c r="B152" s="9"/>
      <c r="C152" s="10"/>
      <c r="D152" s="11"/>
      <c r="E152" s="10"/>
    </row>
    <row r="153" spans="2:5" s="8" customFormat="1" x14ac:dyDescent="0.4">
      <c r="B153" s="9"/>
      <c r="C153" s="10"/>
      <c r="D153" s="11"/>
      <c r="E153" s="10"/>
    </row>
    <row r="154" spans="2:5" s="8" customFormat="1" x14ac:dyDescent="0.4">
      <c r="B154" s="9"/>
      <c r="C154" s="10"/>
      <c r="D154" s="11"/>
      <c r="E154" s="10"/>
    </row>
    <row r="155" spans="2:5" s="8" customFormat="1" x14ac:dyDescent="0.4">
      <c r="B155" s="9"/>
      <c r="C155" s="10"/>
      <c r="D155" s="11"/>
      <c r="E155" s="10"/>
    </row>
    <row r="156" spans="2:5" s="8" customFormat="1" x14ac:dyDescent="0.4">
      <c r="B156" s="9"/>
      <c r="C156" s="10"/>
      <c r="D156" s="11"/>
      <c r="E156" s="10"/>
    </row>
    <row r="157" spans="2:5" s="8" customFormat="1" x14ac:dyDescent="0.4">
      <c r="B157" s="9"/>
      <c r="C157" s="10"/>
      <c r="D157" s="11"/>
      <c r="E157" s="10"/>
    </row>
    <row r="158" spans="2:5" s="8" customFormat="1" x14ac:dyDescent="0.4">
      <c r="B158" s="9"/>
      <c r="C158" s="10"/>
      <c r="D158" s="11"/>
      <c r="E158" s="10"/>
    </row>
    <row r="159" spans="2:5" s="8" customFormat="1" x14ac:dyDescent="0.4">
      <c r="B159" s="9"/>
      <c r="C159" s="10"/>
      <c r="D159" s="11"/>
      <c r="E159" s="10"/>
    </row>
    <row r="160" spans="2:5" s="8" customFormat="1" x14ac:dyDescent="0.4">
      <c r="B160" s="9"/>
      <c r="C160" s="10"/>
      <c r="D160" s="11"/>
      <c r="E160" s="10"/>
    </row>
    <row r="161" spans="2:5" s="8" customFormat="1" x14ac:dyDescent="0.4">
      <c r="B161" s="9"/>
      <c r="C161" s="10"/>
      <c r="D161" s="11"/>
      <c r="E161" s="10"/>
    </row>
    <row r="162" spans="2:5" s="8" customFormat="1" x14ac:dyDescent="0.4">
      <c r="B162" s="9"/>
      <c r="C162" s="10"/>
      <c r="D162" s="11"/>
      <c r="E162" s="10"/>
    </row>
    <row r="163" spans="2:5" s="8" customFormat="1" x14ac:dyDescent="0.4">
      <c r="B163" s="9"/>
      <c r="C163" s="10"/>
      <c r="D163" s="11"/>
      <c r="E163" s="10"/>
    </row>
    <row r="164" spans="2:5" s="8" customFormat="1" x14ac:dyDescent="0.4">
      <c r="B164" s="9"/>
      <c r="C164" s="10"/>
      <c r="D164" s="11"/>
      <c r="E164" s="10"/>
    </row>
    <row r="165" spans="2:5" s="8" customFormat="1" x14ac:dyDescent="0.4">
      <c r="B165" s="9"/>
      <c r="C165" s="10"/>
      <c r="D165" s="11"/>
      <c r="E165" s="10"/>
    </row>
    <row r="166" spans="2:5" s="8" customFormat="1" x14ac:dyDescent="0.4">
      <c r="B166" s="9"/>
      <c r="C166" s="10"/>
      <c r="D166" s="11"/>
      <c r="E166" s="10"/>
    </row>
    <row r="167" spans="2:5" s="8" customFormat="1" x14ac:dyDescent="0.4">
      <c r="B167" s="9"/>
      <c r="C167" s="10"/>
      <c r="D167" s="11"/>
      <c r="E167" s="10"/>
    </row>
    <row r="168" spans="2:5" s="8" customFormat="1" x14ac:dyDescent="0.4">
      <c r="B168" s="9"/>
      <c r="C168" s="10"/>
      <c r="D168" s="11"/>
      <c r="E168" s="10"/>
    </row>
    <row r="169" spans="2:5" s="8" customFormat="1" x14ac:dyDescent="0.4">
      <c r="B169" s="9"/>
      <c r="C169" s="10"/>
      <c r="D169" s="11"/>
      <c r="E169" s="10"/>
    </row>
    <row r="170" spans="2:5" s="8" customFormat="1" x14ac:dyDescent="0.4">
      <c r="B170" s="9"/>
      <c r="C170" s="10"/>
      <c r="D170" s="11"/>
      <c r="E170" s="10"/>
    </row>
    <row r="171" spans="2:5" s="8" customFormat="1" x14ac:dyDescent="0.4">
      <c r="B171" s="9"/>
      <c r="C171" s="10"/>
      <c r="D171" s="11"/>
      <c r="E171" s="10"/>
    </row>
    <row r="172" spans="2:5" s="8" customFormat="1" x14ac:dyDescent="0.4">
      <c r="B172" s="9"/>
      <c r="C172" s="10"/>
      <c r="D172" s="11"/>
      <c r="E172" s="10"/>
    </row>
    <row r="173" spans="2:5" s="8" customFormat="1" x14ac:dyDescent="0.4">
      <c r="B173" s="9"/>
      <c r="C173" s="10"/>
      <c r="D173" s="11"/>
      <c r="E173" s="10"/>
    </row>
    <row r="174" spans="2:5" s="8" customFormat="1" x14ac:dyDescent="0.4">
      <c r="B174" s="9"/>
      <c r="C174" s="10"/>
      <c r="D174" s="11"/>
      <c r="E174" s="10"/>
    </row>
    <row r="175" spans="2:5" s="8" customFormat="1" x14ac:dyDescent="0.4">
      <c r="B175" s="9"/>
      <c r="C175" s="10"/>
      <c r="D175" s="11"/>
      <c r="E175" s="10"/>
    </row>
    <row r="176" spans="2:5" s="8" customFormat="1" x14ac:dyDescent="0.4">
      <c r="B176" s="9"/>
      <c r="C176" s="10"/>
      <c r="D176" s="11"/>
      <c r="E176" s="10"/>
    </row>
    <row r="177" spans="2:5" s="8" customFormat="1" x14ac:dyDescent="0.4">
      <c r="B177" s="9"/>
      <c r="C177" s="10"/>
      <c r="D177" s="11"/>
      <c r="E177" s="10"/>
    </row>
    <row r="178" spans="2:5" s="8" customFormat="1" x14ac:dyDescent="0.4">
      <c r="B178" s="9"/>
      <c r="C178" s="10"/>
      <c r="D178" s="11"/>
      <c r="E178" s="10"/>
    </row>
    <row r="179" spans="2:5" s="8" customFormat="1" x14ac:dyDescent="0.4">
      <c r="B179" s="9"/>
      <c r="C179" s="10"/>
      <c r="D179" s="11"/>
      <c r="E179" s="10"/>
    </row>
    <row r="180" spans="2:5" s="8" customFormat="1" x14ac:dyDescent="0.4">
      <c r="B180" s="9"/>
      <c r="C180" s="10"/>
      <c r="D180" s="11"/>
      <c r="E180" s="10"/>
    </row>
    <row r="181" spans="2:5" s="8" customFormat="1" x14ac:dyDescent="0.4">
      <c r="B181" s="9"/>
      <c r="C181" s="10"/>
      <c r="D181" s="11"/>
      <c r="E181" s="10"/>
    </row>
    <row r="182" spans="2:5" s="8" customFormat="1" x14ac:dyDescent="0.4">
      <c r="B182" s="9"/>
      <c r="C182" s="10"/>
      <c r="D182" s="11"/>
      <c r="E182" s="10"/>
    </row>
    <row r="183" spans="2:5" s="8" customFormat="1" x14ac:dyDescent="0.4">
      <c r="B183" s="9"/>
      <c r="C183" s="10"/>
      <c r="D183" s="11"/>
      <c r="E183" s="10"/>
    </row>
    <row r="184" spans="2:5" s="8" customFormat="1" x14ac:dyDescent="0.4">
      <c r="B184" s="9"/>
      <c r="C184" s="10"/>
      <c r="D184" s="11"/>
      <c r="E184" s="10"/>
    </row>
    <row r="185" spans="2:5" s="8" customFormat="1" x14ac:dyDescent="0.4">
      <c r="B185" s="9"/>
      <c r="C185" s="10"/>
      <c r="D185" s="11"/>
      <c r="E185" s="10"/>
    </row>
    <row r="186" spans="2:5" s="8" customFormat="1" x14ac:dyDescent="0.4">
      <c r="B186" s="9"/>
      <c r="C186" s="10"/>
      <c r="D186" s="11"/>
      <c r="E186" s="10"/>
    </row>
    <row r="187" spans="2:5" s="8" customFormat="1" x14ac:dyDescent="0.4">
      <c r="B187" s="9"/>
      <c r="C187" s="10"/>
      <c r="D187" s="11"/>
      <c r="E187" s="10"/>
    </row>
    <row r="188" spans="2:5" s="8" customFormat="1" x14ac:dyDescent="0.4">
      <c r="B188" s="9"/>
      <c r="C188" s="10"/>
      <c r="D188" s="11"/>
      <c r="E188" s="10"/>
    </row>
    <row r="189" spans="2:5" s="8" customFormat="1" x14ac:dyDescent="0.4">
      <c r="B189" s="9"/>
      <c r="C189" s="10"/>
      <c r="D189" s="11"/>
      <c r="E189" s="10"/>
    </row>
    <row r="190" spans="2:5" s="8" customFormat="1" x14ac:dyDescent="0.4">
      <c r="B190" s="9"/>
      <c r="C190" s="10"/>
      <c r="D190" s="11"/>
      <c r="E190" s="10"/>
    </row>
    <row r="191" spans="2:5" s="8" customFormat="1" x14ac:dyDescent="0.4">
      <c r="B191" s="9"/>
      <c r="C191" s="10"/>
      <c r="D191" s="11"/>
      <c r="E191" s="10"/>
    </row>
    <row r="192" spans="2:5" s="8" customFormat="1" x14ac:dyDescent="0.4">
      <c r="B192" s="9"/>
      <c r="C192" s="10"/>
      <c r="D192" s="11"/>
      <c r="E192" s="10"/>
    </row>
    <row r="193" spans="2:5" s="8" customFormat="1" x14ac:dyDescent="0.4">
      <c r="B193" s="9"/>
      <c r="C193" s="10"/>
      <c r="D193" s="11"/>
      <c r="E193" s="10"/>
    </row>
    <row r="194" spans="2:5" s="8" customFormat="1" x14ac:dyDescent="0.4">
      <c r="B194" s="9"/>
      <c r="C194" s="10"/>
      <c r="D194" s="11"/>
      <c r="E194" s="10"/>
    </row>
    <row r="195" spans="2:5" s="8" customFormat="1" x14ac:dyDescent="0.4">
      <c r="B195" s="9"/>
      <c r="C195" s="10"/>
      <c r="D195" s="11"/>
      <c r="E195" s="10"/>
    </row>
    <row r="196" spans="2:5" s="8" customFormat="1" x14ac:dyDescent="0.4">
      <c r="B196" s="9"/>
      <c r="C196" s="10"/>
      <c r="D196" s="11"/>
      <c r="E196" s="10"/>
    </row>
    <row r="197" spans="2:5" s="8" customFormat="1" x14ac:dyDescent="0.4">
      <c r="B197" s="9"/>
      <c r="C197" s="10"/>
      <c r="D197" s="11"/>
      <c r="E197" s="10"/>
    </row>
    <row r="198" spans="2:5" s="8" customFormat="1" x14ac:dyDescent="0.4">
      <c r="B198" s="9"/>
      <c r="C198" s="10"/>
      <c r="D198" s="11"/>
      <c r="E198" s="10"/>
    </row>
    <row r="199" spans="2:5" s="8" customFormat="1" x14ac:dyDescent="0.4">
      <c r="B199" s="9"/>
      <c r="C199" s="10"/>
      <c r="D199" s="11"/>
      <c r="E199" s="10"/>
    </row>
    <row r="200" spans="2:5" s="8" customFormat="1" x14ac:dyDescent="0.4">
      <c r="B200" s="9"/>
      <c r="C200" s="10"/>
      <c r="D200" s="11"/>
      <c r="E200" s="10"/>
    </row>
    <row r="201" spans="2:5" s="8" customFormat="1" x14ac:dyDescent="0.4">
      <c r="B201" s="9"/>
      <c r="C201" s="10"/>
      <c r="D201" s="11"/>
      <c r="E201" s="10"/>
    </row>
    <row r="202" spans="2:5" s="8" customFormat="1" x14ac:dyDescent="0.4">
      <c r="B202" s="9"/>
      <c r="C202" s="10"/>
      <c r="D202" s="11"/>
      <c r="E202" s="10"/>
    </row>
    <row r="203" spans="2:5" s="8" customFormat="1" x14ac:dyDescent="0.4">
      <c r="B203" s="9"/>
      <c r="C203" s="10"/>
      <c r="D203" s="11"/>
      <c r="E203" s="10"/>
    </row>
    <row r="204" spans="2:5" s="8" customFormat="1" x14ac:dyDescent="0.4">
      <c r="B204" s="9"/>
      <c r="C204" s="10"/>
      <c r="D204" s="11"/>
      <c r="E204" s="10"/>
    </row>
    <row r="205" spans="2:5" s="8" customFormat="1" x14ac:dyDescent="0.4">
      <c r="B205" s="9"/>
      <c r="C205" s="10"/>
      <c r="D205" s="11"/>
      <c r="E205" s="10"/>
    </row>
    <row r="206" spans="2:5" s="8" customFormat="1" x14ac:dyDescent="0.4">
      <c r="B206" s="9"/>
      <c r="C206" s="10"/>
      <c r="D206" s="11"/>
      <c r="E206" s="10"/>
    </row>
    <row r="207" spans="2:5" s="8" customFormat="1" x14ac:dyDescent="0.4">
      <c r="B207" s="9"/>
      <c r="C207" s="10"/>
      <c r="D207" s="11"/>
      <c r="E207" s="10"/>
    </row>
    <row r="208" spans="2:5" s="8" customFormat="1" x14ac:dyDescent="0.4">
      <c r="B208" s="9"/>
      <c r="C208" s="10"/>
      <c r="D208" s="11"/>
      <c r="E208" s="10"/>
    </row>
    <row r="209" spans="2:5" s="8" customFormat="1" x14ac:dyDescent="0.4">
      <c r="B209" s="9"/>
      <c r="C209" s="10"/>
      <c r="D209" s="11"/>
      <c r="E209" s="10"/>
    </row>
    <row r="210" spans="2:5" s="8" customFormat="1" x14ac:dyDescent="0.4">
      <c r="B210" s="9"/>
      <c r="C210" s="10"/>
      <c r="D210" s="11"/>
      <c r="E210" s="10"/>
    </row>
    <row r="211" spans="2:5" s="8" customFormat="1" x14ac:dyDescent="0.4">
      <c r="B211" s="9"/>
      <c r="C211" s="10"/>
      <c r="D211" s="11"/>
      <c r="E211" s="10"/>
    </row>
    <row r="212" spans="2:5" s="8" customFormat="1" x14ac:dyDescent="0.4">
      <c r="B212" s="9"/>
      <c r="C212" s="10"/>
      <c r="D212" s="11"/>
      <c r="E212" s="10"/>
    </row>
    <row r="213" spans="2:5" s="8" customFormat="1" x14ac:dyDescent="0.4">
      <c r="B213" s="9"/>
      <c r="C213" s="10"/>
      <c r="D213" s="11"/>
      <c r="E213" s="10"/>
    </row>
    <row r="214" spans="2:5" s="8" customFormat="1" x14ac:dyDescent="0.4">
      <c r="B214" s="9"/>
      <c r="C214" s="10"/>
      <c r="D214" s="11"/>
      <c r="E214" s="10"/>
    </row>
    <row r="215" spans="2:5" s="8" customFormat="1" x14ac:dyDescent="0.4">
      <c r="B215" s="9"/>
      <c r="C215" s="10"/>
      <c r="D215" s="11"/>
      <c r="E215" s="10"/>
    </row>
    <row r="216" spans="2:5" s="8" customFormat="1" x14ac:dyDescent="0.4">
      <c r="B216" s="9"/>
      <c r="C216" s="10"/>
      <c r="D216" s="11"/>
      <c r="E216" s="10"/>
    </row>
    <row r="217" spans="2:5" s="8" customFormat="1" x14ac:dyDescent="0.4">
      <c r="B217" s="9"/>
      <c r="C217" s="10"/>
      <c r="D217" s="11"/>
      <c r="E217" s="10"/>
    </row>
    <row r="218" spans="2:5" s="8" customFormat="1" x14ac:dyDescent="0.4">
      <c r="B218" s="9"/>
      <c r="C218" s="10"/>
      <c r="D218" s="11"/>
      <c r="E218" s="10"/>
    </row>
    <row r="219" spans="2:5" s="8" customFormat="1" x14ac:dyDescent="0.4">
      <c r="B219" s="9"/>
      <c r="C219" s="10"/>
      <c r="D219" s="11"/>
      <c r="E219" s="10"/>
    </row>
    <row r="220" spans="2:5" s="8" customFormat="1" x14ac:dyDescent="0.4">
      <c r="B220" s="9"/>
      <c r="C220" s="10"/>
      <c r="D220" s="11"/>
      <c r="E220" s="10"/>
    </row>
    <row r="221" spans="2:5" s="8" customFormat="1" x14ac:dyDescent="0.4">
      <c r="B221" s="9"/>
      <c r="C221" s="10"/>
      <c r="D221" s="11"/>
      <c r="E221" s="10"/>
    </row>
    <row r="222" spans="2:5" s="8" customFormat="1" x14ac:dyDescent="0.4">
      <c r="B222" s="9"/>
      <c r="C222" s="10"/>
      <c r="D222" s="11"/>
      <c r="E222" s="10"/>
    </row>
    <row r="223" spans="2:5" s="8" customFormat="1" x14ac:dyDescent="0.4">
      <c r="B223" s="9"/>
      <c r="C223" s="10"/>
      <c r="D223" s="11"/>
      <c r="E223" s="10"/>
    </row>
    <row r="224" spans="2:5" s="8" customFormat="1" x14ac:dyDescent="0.4">
      <c r="B224" s="9"/>
      <c r="C224" s="10"/>
      <c r="D224" s="11"/>
      <c r="E224" s="10"/>
    </row>
    <row r="225" spans="2:5" s="8" customFormat="1" x14ac:dyDescent="0.4">
      <c r="B225" s="9"/>
      <c r="C225" s="10"/>
      <c r="D225" s="11"/>
      <c r="E225" s="10"/>
    </row>
    <row r="226" spans="2:5" s="8" customFormat="1" x14ac:dyDescent="0.4">
      <c r="B226" s="9"/>
      <c r="C226" s="10"/>
      <c r="D226" s="11"/>
      <c r="E226" s="10"/>
    </row>
    <row r="227" spans="2:5" s="8" customFormat="1" x14ac:dyDescent="0.4">
      <c r="B227" s="9"/>
      <c r="C227" s="10"/>
      <c r="D227" s="11"/>
      <c r="E227" s="10"/>
    </row>
    <row r="228" spans="2:5" s="8" customFormat="1" x14ac:dyDescent="0.4">
      <c r="B228" s="9"/>
      <c r="C228" s="10"/>
      <c r="D228" s="11"/>
      <c r="E228" s="10"/>
    </row>
    <row r="229" spans="2:5" s="8" customFormat="1" x14ac:dyDescent="0.4">
      <c r="B229" s="9"/>
      <c r="C229" s="10"/>
      <c r="D229" s="11"/>
      <c r="E229" s="10"/>
    </row>
    <row r="230" spans="2:5" s="8" customFormat="1" x14ac:dyDescent="0.4">
      <c r="B230" s="9"/>
      <c r="C230" s="10"/>
      <c r="D230" s="11"/>
      <c r="E230" s="10"/>
    </row>
    <row r="231" spans="2:5" s="8" customFormat="1" x14ac:dyDescent="0.4">
      <c r="B231" s="9"/>
      <c r="C231" s="10"/>
      <c r="D231" s="11"/>
      <c r="E231" s="10"/>
    </row>
    <row r="232" spans="2:5" s="8" customFormat="1" x14ac:dyDescent="0.4">
      <c r="B232" s="9"/>
      <c r="C232" s="10"/>
      <c r="D232" s="11"/>
      <c r="E232" s="10"/>
    </row>
    <row r="233" spans="2:5" s="8" customFormat="1" x14ac:dyDescent="0.4">
      <c r="B233" s="9"/>
      <c r="C233" s="10"/>
      <c r="D233" s="11"/>
      <c r="E233" s="10"/>
    </row>
    <row r="234" spans="2:5" s="8" customFormat="1" x14ac:dyDescent="0.4">
      <c r="B234" s="9"/>
      <c r="C234" s="10"/>
      <c r="D234" s="11"/>
      <c r="E234" s="10"/>
    </row>
    <row r="235" spans="2:5" s="8" customFormat="1" x14ac:dyDescent="0.4">
      <c r="B235" s="9"/>
      <c r="C235" s="10"/>
      <c r="D235" s="11"/>
      <c r="E235" s="10"/>
    </row>
    <row r="236" spans="2:5" s="8" customFormat="1" x14ac:dyDescent="0.4">
      <c r="B236" s="9"/>
      <c r="C236" s="10"/>
      <c r="D236" s="11"/>
      <c r="E236" s="10"/>
    </row>
    <row r="237" spans="2:5" s="8" customFormat="1" x14ac:dyDescent="0.4">
      <c r="B237" s="9"/>
      <c r="C237" s="10"/>
      <c r="D237" s="11"/>
      <c r="E237" s="10"/>
    </row>
    <row r="238" spans="2:5" s="8" customFormat="1" x14ac:dyDescent="0.4">
      <c r="B238" s="9"/>
      <c r="C238" s="10"/>
      <c r="D238" s="11"/>
      <c r="E238" s="10"/>
    </row>
  </sheetData>
  <sheetProtection algorithmName="SHA-512" hashValue="l21AloGDJNS6nuIgZDmiYG6vibkbf3iroRAb1AcMLxvznzZbF//GYukueSdsOiP0FHhvz7Gg3mzHGXrcx2lI3Q==" saltValue="D6NQb9eRetwigNhQSD9ACQ==" spinCount="100000" sheet="1" objects="1" scenarios="1"/>
  <mergeCells count="10">
    <mergeCell ref="C16:F16"/>
    <mergeCell ref="A1:F1"/>
    <mergeCell ref="C14:F14"/>
    <mergeCell ref="C15:F15"/>
    <mergeCell ref="A13:B13"/>
    <mergeCell ref="A14:B14"/>
    <mergeCell ref="A15:B15"/>
    <mergeCell ref="A16:B16"/>
    <mergeCell ref="C13:D13"/>
    <mergeCell ref="E13:F13"/>
  </mergeCells>
  <pageMargins left="0.7" right="0.7" top="0.75" bottom="0.75" header="0.3" footer="0.3"/>
  <pageSetup paperSize="9" scale="74"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A34BA-964B-4B93-A232-83EFC7A3B2F7}">
  <dimension ref="A1:AF383"/>
  <sheetViews>
    <sheetView tabSelected="1" zoomScaleNormal="100" workbookViewId="0">
      <selection activeCell="P16" sqref="P16"/>
    </sheetView>
  </sheetViews>
  <sheetFormatPr defaultColWidth="39.81640625" defaultRowHeight="16" x14ac:dyDescent="0.45"/>
  <cols>
    <col min="1" max="1" width="1.7265625" style="226" customWidth="1"/>
    <col min="2" max="2" width="22.7265625" style="233" customWidth="1"/>
    <col min="3" max="3" width="23.81640625" style="233" customWidth="1"/>
    <col min="4" max="4" width="25.453125" style="233" customWidth="1"/>
    <col min="5" max="5" width="23.26953125" style="233" customWidth="1"/>
    <col min="6" max="6" width="5.81640625" style="230" hidden="1" customWidth="1"/>
    <col min="7" max="7" width="2.54296875" style="230" hidden="1" customWidth="1"/>
    <col min="8" max="8" width="5.453125" style="231" hidden="1" customWidth="1"/>
    <col min="9" max="9" width="8.81640625" style="226" hidden="1" customWidth="1"/>
    <col min="10" max="10" width="9.81640625" style="232" hidden="1" customWidth="1"/>
    <col min="11" max="32" width="7.54296875" style="226" customWidth="1"/>
    <col min="33" max="40" width="7.54296875" style="233" customWidth="1"/>
    <col min="41" max="16384" width="39.81640625" style="233"/>
  </cols>
  <sheetData>
    <row r="1" spans="1:15" ht="20.5" customHeight="1" x14ac:dyDescent="0.55000000000000004">
      <c r="B1" s="278" t="s">
        <v>170</v>
      </c>
      <c r="C1" s="278"/>
      <c r="D1" s="278"/>
      <c r="E1" s="278"/>
      <c r="G1" s="279"/>
      <c r="H1" s="280"/>
      <c r="I1" s="280"/>
      <c r="J1" s="280"/>
      <c r="K1" s="298"/>
      <c r="L1" s="299"/>
      <c r="M1" s="298"/>
      <c r="N1" s="298"/>
      <c r="O1" s="298"/>
    </row>
    <row r="2" spans="1:15" ht="6" customHeight="1" thickBot="1" x14ac:dyDescent="0.5">
      <c r="B2" s="281"/>
      <c r="C2" s="281"/>
      <c r="D2" s="281"/>
      <c r="E2" s="281"/>
      <c r="H2" s="226"/>
      <c r="J2" s="226"/>
      <c r="L2" s="230"/>
    </row>
    <row r="3" spans="1:15" ht="16.5" thickBot="1" x14ac:dyDescent="0.5">
      <c r="B3" s="282" t="s">
        <v>171</v>
      </c>
      <c r="D3" s="283" t="s">
        <v>172</v>
      </c>
      <c r="E3" s="284" t="str">
        <f>IF(OR(D22="onder niveau",D28="onder niveau",D33="onder niveau",D41="onder niveau",D46="onder niveau",D56="onder niveau",D61="onder niveau",D71="onder niveau"),"onder niveau",IF(COUNTIF(H18,2)+COUNTIF(H20,2)+COUNTIF(H26,2)+COUNTIF(H31,2)+COUNTIF(H37,2)+COUNTIF(H39,2)+COUNTIF(H44,2)+COUNTIF(H50,2)+COUNTIF(H52,2)+COUNTIF(H54,2)+COUNTIF(H59,2)+COUNTIF(H64,2)+COUNTIF(H66,2)+COUNTIF(H68,2)&gt;7,"boven niveau","op niveau"))</f>
        <v>onder niveau</v>
      </c>
      <c r="G3" s="285"/>
      <c r="H3" s="286"/>
      <c r="I3" s="286"/>
      <c r="J3" s="226"/>
      <c r="L3" s="287"/>
    </row>
    <row r="4" spans="1:15" ht="11.5" customHeight="1" thickBot="1" x14ac:dyDescent="0.5">
      <c r="B4" s="281"/>
      <c r="C4" s="281"/>
      <c r="D4" s="281"/>
      <c r="E4" s="281"/>
      <c r="F4" s="287"/>
    </row>
    <row r="5" spans="1:15" ht="19.5" customHeight="1" x14ac:dyDescent="0.45">
      <c r="B5" s="263" t="s">
        <v>173</v>
      </c>
      <c r="C5" s="264"/>
      <c r="D5" s="264"/>
      <c r="E5" s="265"/>
      <c r="F5" s="262"/>
      <c r="G5" s="262"/>
      <c r="H5" s="262"/>
      <c r="I5" s="262"/>
      <c r="J5" s="262"/>
    </row>
    <row r="6" spans="1:15" ht="16" customHeight="1" x14ac:dyDescent="0.45">
      <c r="B6" s="274" t="s">
        <v>10</v>
      </c>
      <c r="C6" s="275" t="str">
        <f>'PFF CIO'!E4</f>
        <v>Invullen CIO</v>
      </c>
      <c r="D6" s="276" t="s">
        <v>174</v>
      </c>
      <c r="E6" s="215"/>
      <c r="F6" s="271"/>
      <c r="G6" s="272"/>
      <c r="H6" s="272"/>
      <c r="I6" s="262"/>
    </row>
    <row r="7" spans="1:15" ht="16" customHeight="1" x14ac:dyDescent="0.45">
      <c r="B7" s="274" t="s">
        <v>13</v>
      </c>
      <c r="C7" s="275" t="str">
        <f>'PFF CIO'!E7</f>
        <v>Invullen CIO</v>
      </c>
      <c r="D7" s="276" t="s">
        <v>11</v>
      </c>
      <c r="E7" s="277" t="str">
        <f>'PFF CIO'!E5</f>
        <v>Invullen CIO</v>
      </c>
      <c r="F7" s="271"/>
      <c r="G7" s="272"/>
      <c r="H7" s="272"/>
      <c r="I7" s="262"/>
    </row>
    <row r="8" spans="1:15" ht="16" customHeight="1" x14ac:dyDescent="0.45">
      <c r="B8" s="274" t="s">
        <v>14</v>
      </c>
      <c r="C8" s="275" t="str">
        <f>'PFF PO'!F3</f>
        <v xml:space="preserve">Invullen PO </v>
      </c>
      <c r="D8" s="276" t="s">
        <v>16</v>
      </c>
      <c r="E8" s="277" t="str">
        <f>'PFF CIO'!E10</f>
        <v>Invullen CIO</v>
      </c>
      <c r="F8" s="271"/>
      <c r="G8" s="272"/>
      <c r="H8" s="272"/>
      <c r="I8" s="262"/>
    </row>
    <row r="9" spans="1:15" ht="16" customHeight="1" x14ac:dyDescent="0.45">
      <c r="B9" s="274" t="s">
        <v>15</v>
      </c>
      <c r="C9" s="275" t="str">
        <f>'PFF CIO'!E9</f>
        <v>Invullen CIO</v>
      </c>
      <c r="D9" s="276" t="s">
        <v>193</v>
      </c>
      <c r="E9" s="277" t="str">
        <f>'PFF CIO'!E11</f>
        <v>Invullen CIO</v>
      </c>
      <c r="F9" s="271"/>
      <c r="G9" s="272"/>
      <c r="H9" s="226"/>
      <c r="J9" s="226"/>
    </row>
    <row r="10" spans="1:15" ht="16.5" thickBot="1" x14ac:dyDescent="0.5">
      <c r="B10" s="273" t="s">
        <v>175</v>
      </c>
      <c r="C10" s="216"/>
      <c r="D10" s="269" t="s">
        <v>12</v>
      </c>
      <c r="E10" s="270" t="str">
        <f>'PFF CIO'!E6</f>
        <v>Invullen CIO</v>
      </c>
      <c r="F10" s="271"/>
      <c r="G10" s="272"/>
      <c r="H10" s="272"/>
      <c r="I10" s="262"/>
    </row>
    <row r="11" spans="1:15" ht="9" customHeight="1" thickBot="1" x14ac:dyDescent="0.5">
      <c r="B11" s="226"/>
      <c r="C11" s="226"/>
      <c r="D11" s="226"/>
      <c r="E11" s="226"/>
      <c r="I11" s="262"/>
    </row>
    <row r="12" spans="1:15" ht="16" customHeight="1" x14ac:dyDescent="0.45">
      <c r="A12" s="233"/>
      <c r="B12" s="263" t="s">
        <v>176</v>
      </c>
      <c r="C12" s="264"/>
      <c r="D12" s="264"/>
      <c r="E12" s="265"/>
      <c r="F12" s="262"/>
      <c r="G12" s="262"/>
      <c r="H12" s="262"/>
      <c r="I12" s="262"/>
      <c r="J12" s="262"/>
    </row>
    <row r="13" spans="1:15" ht="17.149999999999999" customHeight="1" x14ac:dyDescent="0.45">
      <c r="A13" s="233"/>
      <c r="B13" s="266" t="s">
        <v>177</v>
      </c>
      <c r="C13" s="267"/>
      <c r="D13" s="267"/>
      <c r="E13" s="268"/>
      <c r="F13" s="262"/>
      <c r="G13" s="262"/>
      <c r="H13" s="262"/>
      <c r="I13" s="262"/>
      <c r="J13" s="262"/>
    </row>
    <row r="14" spans="1:15" ht="93.65" customHeight="1" thickBot="1" x14ac:dyDescent="0.5">
      <c r="A14" s="233"/>
      <c r="B14" s="217"/>
      <c r="C14" s="218"/>
      <c r="D14" s="218"/>
      <c r="E14" s="219"/>
      <c r="F14" s="262"/>
      <c r="G14" s="262"/>
      <c r="H14" s="262"/>
      <c r="I14" s="262"/>
      <c r="J14" s="262"/>
    </row>
    <row r="15" spans="1:15" ht="7.5" customHeight="1" thickBot="1" x14ac:dyDescent="0.5">
      <c r="B15" s="226"/>
      <c r="C15" s="226"/>
      <c r="D15" s="226"/>
      <c r="E15" s="226"/>
    </row>
    <row r="16" spans="1:15" x14ac:dyDescent="0.45">
      <c r="B16" s="146" t="s">
        <v>18</v>
      </c>
      <c r="C16" s="147"/>
      <c r="D16" s="147"/>
      <c r="E16" s="148"/>
      <c r="F16" s="243"/>
      <c r="G16" s="243"/>
      <c r="H16" s="242"/>
      <c r="I16" s="243"/>
      <c r="J16" s="243"/>
    </row>
    <row r="17" spans="2:10" x14ac:dyDescent="0.45">
      <c r="B17" s="249" t="s">
        <v>19</v>
      </c>
      <c r="C17" s="104"/>
      <c r="D17" s="104"/>
      <c r="E17" s="250"/>
      <c r="F17" s="243" t="s">
        <v>20</v>
      </c>
      <c r="G17" s="243"/>
      <c r="H17" s="242">
        <f>SUM(H18:H21)</f>
        <v>0</v>
      </c>
      <c r="I17" s="243" t="s">
        <v>178</v>
      </c>
      <c r="J17" s="242">
        <f>SUM(H18:H21)/2</f>
        <v>0</v>
      </c>
    </row>
    <row r="18" spans="2:10" ht="45" customHeight="1" thickBot="1" x14ac:dyDescent="0.5">
      <c r="B18" s="234" t="s">
        <v>24</v>
      </c>
      <c r="C18" s="235" t="s">
        <v>179</v>
      </c>
      <c r="D18" s="235"/>
      <c r="E18" s="236" t="s">
        <v>26</v>
      </c>
      <c r="F18" s="86" t="s">
        <v>27</v>
      </c>
      <c r="G18" s="86"/>
      <c r="H18" s="87">
        <f>IF(B19=TRUE,2)+IF(C19=TRUE,1)+IF(E19=TRUE,0)</f>
        <v>0</v>
      </c>
      <c r="I18" s="110"/>
      <c r="J18" s="110" t="str">
        <f>IF(OR(H18=0,H20=0,J17&lt;1),"onder niveau",IF(AND(J17&gt;=1,J17&lt;1.5),"op niveau",IF(J17&gt;=1.5,"boven niveau","")))</f>
        <v>onder niveau</v>
      </c>
    </row>
    <row r="19" spans="2:10" x14ac:dyDescent="0.45">
      <c r="B19" s="220" t="b">
        <v>0</v>
      </c>
      <c r="C19" s="221" t="b">
        <v>0</v>
      </c>
      <c r="D19" s="221"/>
      <c r="E19" s="222" t="b">
        <v>0</v>
      </c>
    </row>
    <row r="20" spans="2:10" ht="25.5" customHeight="1" x14ac:dyDescent="0.45">
      <c r="B20" s="234" t="s">
        <v>24</v>
      </c>
      <c r="C20" s="235" t="s">
        <v>33</v>
      </c>
      <c r="D20" s="235"/>
      <c r="E20" s="236" t="s">
        <v>26</v>
      </c>
      <c r="F20" s="86" t="s">
        <v>34</v>
      </c>
      <c r="G20" s="86"/>
      <c r="H20" s="87">
        <f>IF(B21=TRUE,2)+IF(C21=TRUE,1)+IF(E21=TRUE,0)</f>
        <v>0</v>
      </c>
    </row>
    <row r="21" spans="2:10" x14ac:dyDescent="0.45">
      <c r="B21" s="220" t="b">
        <v>0</v>
      </c>
      <c r="C21" s="221" t="b">
        <v>0</v>
      </c>
      <c r="D21" s="221"/>
      <c r="E21" s="222" t="b">
        <v>0</v>
      </c>
      <c r="F21" s="86"/>
      <c r="G21" s="86"/>
    </row>
    <row r="22" spans="2:10" ht="16.5" thickBot="1" x14ac:dyDescent="0.5">
      <c r="B22" s="251"/>
      <c r="C22" s="228" t="s">
        <v>178</v>
      </c>
      <c r="D22" s="110" t="str">
        <f>J18</f>
        <v>onder niveau</v>
      </c>
      <c r="E22" s="261"/>
      <c r="F22" s="246"/>
      <c r="G22" s="246"/>
      <c r="H22" s="87"/>
      <c r="I22" s="86"/>
    </row>
    <row r="23" spans="2:10" s="226" customFormat="1" ht="7.5" customHeight="1" thickBot="1" x14ac:dyDescent="0.5">
      <c r="B23" s="237"/>
      <c r="F23" s="246"/>
      <c r="G23" s="246"/>
      <c r="H23" s="87"/>
      <c r="I23" s="86"/>
      <c r="J23" s="232"/>
    </row>
    <row r="24" spans="2:10" ht="16" customHeight="1" x14ac:dyDescent="0.45">
      <c r="B24" s="146" t="s">
        <v>39</v>
      </c>
      <c r="C24" s="147"/>
      <c r="D24" s="147"/>
      <c r="E24" s="148"/>
      <c r="F24" s="243"/>
      <c r="G24" s="243"/>
      <c r="H24" s="242"/>
      <c r="I24" s="243"/>
      <c r="J24" s="243"/>
    </row>
    <row r="25" spans="2:10" x14ac:dyDescent="0.45">
      <c r="B25" s="249" t="s">
        <v>40</v>
      </c>
      <c r="C25" s="104"/>
      <c r="D25" s="104"/>
      <c r="E25" s="250"/>
      <c r="F25" s="243" t="s">
        <v>41</v>
      </c>
      <c r="G25" s="243"/>
      <c r="H25" s="242">
        <f>SUM(H26:H27)</f>
        <v>0</v>
      </c>
      <c r="I25" s="243" t="s">
        <v>180</v>
      </c>
      <c r="J25" s="242">
        <f>SUM(H26:H27)/1</f>
        <v>0</v>
      </c>
    </row>
    <row r="26" spans="2:10" ht="62.15" customHeight="1" thickBot="1" x14ac:dyDescent="0.5">
      <c r="B26" s="234" t="s">
        <v>24</v>
      </c>
      <c r="C26" s="235" t="s">
        <v>43</v>
      </c>
      <c r="D26" s="235"/>
      <c r="E26" s="236" t="s">
        <v>26</v>
      </c>
      <c r="F26" s="86" t="s">
        <v>44</v>
      </c>
      <c r="G26" s="86"/>
      <c r="H26" s="87">
        <f>IF(B27=TRUE,2)+IF(C27=TRUE,1)+IF(E27=TRUE,0)</f>
        <v>0</v>
      </c>
      <c r="J26" s="110" t="str">
        <f>IF(OR(H26=0,J25&lt;1),"onder niveau",IF(AND(J25&gt;=1,J25&lt;1.5),"op niveau",IF(J25&gt;=1.5,"boven niveau","")))</f>
        <v>onder niveau</v>
      </c>
    </row>
    <row r="27" spans="2:10" x14ac:dyDescent="0.45">
      <c r="B27" s="220" t="b">
        <v>0</v>
      </c>
      <c r="C27" s="221" t="b">
        <v>0</v>
      </c>
      <c r="D27" s="221"/>
      <c r="E27" s="222" t="b">
        <v>0</v>
      </c>
    </row>
    <row r="28" spans="2:10" ht="16.5" thickBot="1" x14ac:dyDescent="0.5">
      <c r="B28" s="251"/>
      <c r="C28" s="228" t="s">
        <v>180</v>
      </c>
      <c r="D28" s="110" t="str">
        <f>J26</f>
        <v>onder niveau</v>
      </c>
      <c r="E28" s="259"/>
      <c r="F28" s="246"/>
      <c r="G28" s="246"/>
      <c r="H28" s="87"/>
      <c r="I28" s="86"/>
    </row>
    <row r="29" spans="2:10" ht="6" customHeight="1" thickBot="1" x14ac:dyDescent="0.5">
      <c r="B29" s="237"/>
      <c r="C29" s="260"/>
      <c r="D29" s="260"/>
      <c r="E29" s="260"/>
      <c r="F29" s="246"/>
      <c r="G29" s="246"/>
      <c r="H29" s="87"/>
      <c r="I29" s="86"/>
    </row>
    <row r="30" spans="2:10" x14ac:dyDescent="0.45">
      <c r="B30" s="238" t="s">
        <v>49</v>
      </c>
      <c r="C30" s="239"/>
      <c r="D30" s="239"/>
      <c r="E30" s="240"/>
      <c r="F30" s="243" t="s">
        <v>50</v>
      </c>
      <c r="G30" s="243"/>
      <c r="H30" s="242">
        <f>SUM(H31:H32)</f>
        <v>0</v>
      </c>
      <c r="I30" s="243" t="s">
        <v>21</v>
      </c>
      <c r="J30" s="242">
        <f>SUM(H31:H32)/1</f>
        <v>0</v>
      </c>
    </row>
    <row r="31" spans="2:10" ht="27.65" customHeight="1" thickBot="1" x14ac:dyDescent="0.5">
      <c r="B31" s="234" t="s">
        <v>24</v>
      </c>
      <c r="C31" s="235" t="s">
        <v>51</v>
      </c>
      <c r="D31" s="235"/>
      <c r="E31" s="236" t="s">
        <v>26</v>
      </c>
      <c r="F31" s="86" t="s">
        <v>52</v>
      </c>
      <c r="G31" s="86"/>
      <c r="H31" s="87">
        <f>IF(B32=TRUE,2)+IF(C32=TRUE,1)+IF(E32=TRUE,0)</f>
        <v>0</v>
      </c>
      <c r="J31" s="110" t="str">
        <f>IF(OR(H31=0,J30&lt;1),"onder niveau",IF(AND(J30&gt;=1,J30&lt;1.5),"op niveau",IF(J30&gt;=1.5,"boven niveau","")))</f>
        <v>onder niveau</v>
      </c>
    </row>
    <row r="32" spans="2:10" x14ac:dyDescent="0.45">
      <c r="B32" s="220" t="b">
        <v>0</v>
      </c>
      <c r="C32" s="221" t="b">
        <v>0</v>
      </c>
      <c r="D32" s="221"/>
      <c r="E32" s="222" t="b">
        <v>0</v>
      </c>
      <c r="F32" s="86"/>
      <c r="G32" s="86"/>
    </row>
    <row r="33" spans="2:10" ht="16.5" thickBot="1" x14ac:dyDescent="0.5">
      <c r="B33" s="251"/>
      <c r="C33" s="228" t="s">
        <v>181</v>
      </c>
      <c r="D33" s="110" t="str">
        <f>J31</f>
        <v>onder niveau</v>
      </c>
      <c r="E33" s="253"/>
      <c r="F33" s="246"/>
      <c r="G33" s="246"/>
      <c r="H33" s="87"/>
      <c r="I33" s="86"/>
    </row>
    <row r="34" spans="2:10" ht="9" customHeight="1" thickBot="1" x14ac:dyDescent="0.5">
      <c r="B34" s="237"/>
      <c r="C34" s="254"/>
      <c r="D34" s="254"/>
      <c r="E34" s="254"/>
      <c r="F34" s="246"/>
      <c r="G34" s="246"/>
      <c r="H34" s="87"/>
      <c r="I34" s="86"/>
    </row>
    <row r="35" spans="2:10" ht="16" customHeight="1" x14ac:dyDescent="0.45">
      <c r="B35" s="146" t="s">
        <v>59</v>
      </c>
      <c r="C35" s="147"/>
      <c r="D35" s="147"/>
      <c r="E35" s="148"/>
      <c r="F35" s="243"/>
      <c r="G35" s="243"/>
      <c r="H35" s="242"/>
      <c r="I35" s="243"/>
      <c r="J35" s="243"/>
    </row>
    <row r="36" spans="2:10" x14ac:dyDescent="0.45">
      <c r="B36" s="255" t="s">
        <v>60</v>
      </c>
      <c r="C36" s="256"/>
      <c r="D36" s="256"/>
      <c r="E36" s="257"/>
      <c r="F36" s="243" t="s">
        <v>61</v>
      </c>
      <c r="G36" s="243"/>
      <c r="H36" s="242">
        <f>SUM(H37:H40)</f>
        <v>0</v>
      </c>
      <c r="I36" s="258" t="s">
        <v>62</v>
      </c>
      <c r="J36" s="242">
        <f>SUM(H37:H40)/2</f>
        <v>0</v>
      </c>
    </row>
    <row r="37" spans="2:10" ht="45.65" customHeight="1" thickBot="1" x14ac:dyDescent="0.5">
      <c r="B37" s="234" t="s">
        <v>24</v>
      </c>
      <c r="C37" s="235" t="s">
        <v>64</v>
      </c>
      <c r="D37" s="235"/>
      <c r="E37" s="236" t="s">
        <v>26</v>
      </c>
      <c r="F37" s="86" t="s">
        <v>65</v>
      </c>
      <c r="G37" s="86"/>
      <c r="H37" s="87">
        <f>IF(B38=TRUE,2)+IF(C38=TRUE,1)+IF(E38=TRUE,0)</f>
        <v>0</v>
      </c>
      <c r="J37" s="110" t="str">
        <f>IF(OR(H37=0,H39=0,J36&lt;1),"onder niveau",IF(AND(J36&gt;=1,J36&lt;1.5),"op niveau",IF(J36&gt;=1.5,"boven niveau","")))</f>
        <v>onder niveau</v>
      </c>
    </row>
    <row r="38" spans="2:10" x14ac:dyDescent="0.45">
      <c r="B38" s="220" t="b">
        <v>0</v>
      </c>
      <c r="C38" s="221" t="b">
        <v>0</v>
      </c>
      <c r="D38" s="221"/>
      <c r="E38" s="222" t="b">
        <v>0</v>
      </c>
      <c r="F38" s="86"/>
      <c r="G38" s="86"/>
    </row>
    <row r="39" spans="2:10" ht="54" customHeight="1" x14ac:dyDescent="0.45">
      <c r="B39" s="234" t="s">
        <v>24</v>
      </c>
      <c r="C39" s="235" t="s">
        <v>68</v>
      </c>
      <c r="D39" s="235"/>
      <c r="E39" s="236" t="s">
        <v>26</v>
      </c>
      <c r="F39" s="86" t="s">
        <v>69</v>
      </c>
      <c r="G39" s="86"/>
      <c r="H39" s="87">
        <f>IF(B40=TRUE,2)+IF(C40=TRUE,1)+IF(E40=TRUE,0)</f>
        <v>0</v>
      </c>
    </row>
    <row r="40" spans="2:10" x14ac:dyDescent="0.45">
      <c r="B40" s="220" t="b">
        <v>0</v>
      </c>
      <c r="C40" s="221" t="b">
        <v>0</v>
      </c>
      <c r="D40" s="221"/>
      <c r="E40" s="222" t="b">
        <v>0</v>
      </c>
      <c r="F40" s="86"/>
      <c r="G40" s="86"/>
    </row>
    <row r="41" spans="2:10" ht="16.5" thickBot="1" x14ac:dyDescent="0.5">
      <c r="B41" s="251"/>
      <c r="C41" s="228" t="s">
        <v>182</v>
      </c>
      <c r="D41" s="110" t="str">
        <f>J37</f>
        <v>onder niveau</v>
      </c>
      <c r="E41" s="245"/>
      <c r="F41" s="86"/>
      <c r="G41" s="86"/>
      <c r="H41" s="87"/>
      <c r="I41" s="86"/>
    </row>
    <row r="42" spans="2:10" ht="8.15" customHeight="1" thickBot="1" x14ac:dyDescent="0.5">
      <c r="B42" s="237"/>
      <c r="C42" s="237"/>
      <c r="D42" s="252"/>
      <c r="E42" s="237"/>
      <c r="F42" s="246"/>
      <c r="G42" s="246"/>
      <c r="H42" s="87"/>
      <c r="I42" s="86"/>
    </row>
    <row r="43" spans="2:10" x14ac:dyDescent="0.45">
      <c r="B43" s="238" t="s">
        <v>75</v>
      </c>
      <c r="C43" s="239"/>
      <c r="D43" s="239"/>
      <c r="E43" s="240"/>
      <c r="F43" s="243" t="s">
        <v>76</v>
      </c>
      <c r="G43" s="243"/>
      <c r="H43" s="242">
        <f>SUM(H44:H45)</f>
        <v>0</v>
      </c>
      <c r="I43" s="243" t="s">
        <v>21</v>
      </c>
      <c r="J43" s="242">
        <f>SUM(H44:H45)/1</f>
        <v>0</v>
      </c>
    </row>
    <row r="44" spans="2:10" ht="42.65" customHeight="1" thickBot="1" x14ac:dyDescent="0.5">
      <c r="B44" s="234" t="s">
        <v>24</v>
      </c>
      <c r="C44" s="235" t="s">
        <v>77</v>
      </c>
      <c r="D44" s="235"/>
      <c r="E44" s="236" t="s">
        <v>26</v>
      </c>
      <c r="F44" s="86" t="s">
        <v>78</v>
      </c>
      <c r="G44" s="86"/>
      <c r="H44" s="87">
        <f>IF(B45=TRUE,2)+IF(C45=TRUE,1)+IF(E45=TRUE,0)</f>
        <v>0</v>
      </c>
      <c r="J44" s="110" t="str">
        <f>IF(OR(H44=0,J43&lt;1),"onder niveau",IF(AND(J43&gt;=1,J43&lt;1.5),"op niveau",IF(J43&gt;=1.5,"boven niveau","")))</f>
        <v>onder niveau</v>
      </c>
    </row>
    <row r="45" spans="2:10" x14ac:dyDescent="0.45">
      <c r="B45" s="220" t="b">
        <v>0</v>
      </c>
      <c r="C45" s="221" t="b">
        <v>0</v>
      </c>
      <c r="D45" s="221"/>
      <c r="E45" s="222" t="b">
        <v>0</v>
      </c>
    </row>
    <row r="46" spans="2:10" ht="16.5" thickBot="1" x14ac:dyDescent="0.5">
      <c r="B46" s="247"/>
      <c r="C46" s="228" t="s">
        <v>183</v>
      </c>
      <c r="D46" s="110" t="str">
        <f>J44</f>
        <v>onder niveau</v>
      </c>
      <c r="E46" s="248"/>
      <c r="F46" s="246"/>
      <c r="G46" s="246"/>
      <c r="H46" s="87"/>
      <c r="I46" s="86"/>
    </row>
    <row r="47" spans="2:10" s="226" customFormat="1" ht="8.15" customHeight="1" thickBot="1" x14ac:dyDescent="0.5">
      <c r="B47" s="237"/>
      <c r="C47" s="237"/>
      <c r="D47" s="237"/>
      <c r="E47" s="237"/>
      <c r="F47" s="246"/>
      <c r="G47" s="246"/>
      <c r="H47" s="87"/>
      <c r="I47" s="86"/>
      <c r="J47" s="232"/>
    </row>
    <row r="48" spans="2:10" ht="16" customHeight="1" x14ac:dyDescent="0.45">
      <c r="B48" s="146" t="s">
        <v>84</v>
      </c>
      <c r="C48" s="147"/>
      <c r="D48" s="147"/>
      <c r="E48" s="148"/>
      <c r="F48" s="243"/>
      <c r="G48" s="243"/>
      <c r="H48" s="242"/>
      <c r="I48" s="243"/>
      <c r="J48" s="243"/>
    </row>
    <row r="49" spans="2:10" x14ac:dyDescent="0.45">
      <c r="B49" s="249" t="s">
        <v>85</v>
      </c>
      <c r="C49" s="104"/>
      <c r="D49" s="104"/>
      <c r="E49" s="250"/>
      <c r="F49" s="243" t="s">
        <v>86</v>
      </c>
      <c r="G49" s="243"/>
      <c r="H49" s="242">
        <f>SUM(H50:H55)</f>
        <v>0</v>
      </c>
      <c r="I49" s="243" t="s">
        <v>21</v>
      </c>
      <c r="J49" s="242">
        <f>SUM(H50:H54)/3</f>
        <v>0</v>
      </c>
    </row>
    <row r="50" spans="2:10" ht="47.15" customHeight="1" thickBot="1" x14ac:dyDescent="0.5">
      <c r="B50" s="234" t="s">
        <v>24</v>
      </c>
      <c r="C50" s="235" t="s">
        <v>184</v>
      </c>
      <c r="D50" s="235"/>
      <c r="E50" s="236" t="s">
        <v>26</v>
      </c>
      <c r="F50" s="86" t="s">
        <v>88</v>
      </c>
      <c r="G50" s="86"/>
      <c r="H50" s="87">
        <f>IF(B51=TRUE,2)+IF(C51=TRUE,1)+IF(E51=TRUE,0)</f>
        <v>0</v>
      </c>
      <c r="J50" s="110" t="str">
        <f>IF(OR(H50=0,H52=0,H54=0,J49&lt;1),"onder niveau",IF(AND(J49&gt;=1,J49&lt;1.5),"op niveau",IF(J49&gt;=1.5,"boven niveau","")))</f>
        <v>onder niveau</v>
      </c>
    </row>
    <row r="51" spans="2:10" x14ac:dyDescent="0.45">
      <c r="B51" s="220" t="b">
        <v>0</v>
      </c>
      <c r="C51" s="221" t="b">
        <v>0</v>
      </c>
      <c r="D51" s="221"/>
      <c r="E51" s="222"/>
    </row>
    <row r="52" spans="2:10" ht="38.5" customHeight="1" x14ac:dyDescent="0.45">
      <c r="B52" s="234" t="s">
        <v>24</v>
      </c>
      <c r="C52" s="235" t="s">
        <v>91</v>
      </c>
      <c r="D52" s="235"/>
      <c r="E52" s="236" t="s">
        <v>26</v>
      </c>
      <c r="F52" s="86" t="s">
        <v>92</v>
      </c>
      <c r="G52" s="86"/>
      <c r="H52" s="87">
        <f>IF(B53=TRUE,2)+IF(C53=TRUE,1)+IF(E53=TRUE,0)</f>
        <v>0</v>
      </c>
    </row>
    <row r="53" spans="2:10" x14ac:dyDescent="0.45">
      <c r="B53" s="220" t="b">
        <v>0</v>
      </c>
      <c r="C53" s="221" t="b">
        <v>0</v>
      </c>
      <c r="D53" s="221"/>
      <c r="E53" s="222" t="b">
        <v>0</v>
      </c>
    </row>
    <row r="54" spans="2:10" ht="50.15" customHeight="1" x14ac:dyDescent="0.45">
      <c r="B54" s="234" t="s">
        <v>24</v>
      </c>
      <c r="C54" s="235" t="s">
        <v>95</v>
      </c>
      <c r="D54" s="235"/>
      <c r="E54" s="236" t="s">
        <v>26</v>
      </c>
      <c r="F54" s="86" t="s">
        <v>96</v>
      </c>
      <c r="G54" s="86"/>
      <c r="H54" s="87">
        <f>IF(B55=TRUE,2)+IF(C55=TRUE,1)+IF(E55=TRUE,0)</f>
        <v>0</v>
      </c>
    </row>
    <row r="55" spans="2:10" x14ac:dyDescent="0.45">
      <c r="B55" s="220" t="b">
        <v>0</v>
      </c>
      <c r="C55" s="221" t="b">
        <v>0</v>
      </c>
      <c r="D55" s="221"/>
      <c r="E55" s="222" t="b">
        <v>0</v>
      </c>
    </row>
    <row r="56" spans="2:10" ht="16.5" thickBot="1" x14ac:dyDescent="0.5">
      <c r="B56" s="244"/>
      <c r="C56" s="228" t="s">
        <v>185</v>
      </c>
      <c r="D56" s="110" t="str">
        <f>J50</f>
        <v>onder niveau</v>
      </c>
      <c r="E56" s="245"/>
      <c r="F56" s="86"/>
      <c r="G56" s="86"/>
    </row>
    <row r="57" spans="2:10" ht="8.15" customHeight="1" thickBot="1" x14ac:dyDescent="0.5">
      <c r="B57" s="237"/>
      <c r="C57" s="237"/>
      <c r="D57" s="237"/>
      <c r="E57" s="237"/>
      <c r="F57" s="246"/>
      <c r="G57" s="246"/>
      <c r="H57" s="87"/>
      <c r="I57" s="86"/>
    </row>
    <row r="58" spans="2:10" x14ac:dyDescent="0.45">
      <c r="B58" s="238" t="s">
        <v>102</v>
      </c>
      <c r="C58" s="239" t="s">
        <v>102</v>
      </c>
      <c r="D58" s="239"/>
      <c r="E58" s="240"/>
      <c r="F58" s="241" t="s">
        <v>103</v>
      </c>
      <c r="G58" s="241"/>
      <c r="H58" s="242">
        <f>SUM(H59:H60)</f>
        <v>0</v>
      </c>
      <c r="I58" s="243" t="s">
        <v>21</v>
      </c>
      <c r="J58" s="242">
        <f>SUM(H59:H60)/1</f>
        <v>0</v>
      </c>
    </row>
    <row r="59" spans="2:10" ht="44.5" customHeight="1" thickBot="1" x14ac:dyDescent="0.5">
      <c r="B59" s="234" t="s">
        <v>24</v>
      </c>
      <c r="C59" s="235" t="s">
        <v>104</v>
      </c>
      <c r="D59" s="235"/>
      <c r="E59" s="236" t="s">
        <v>26</v>
      </c>
      <c r="F59" s="230" t="s">
        <v>105</v>
      </c>
      <c r="H59" s="87">
        <f>IF(B60=TRUE,2)+IF(C60=TRUE,1)+IF(E60=TRUE,0)</f>
        <v>0</v>
      </c>
      <c r="J59" s="110" t="str">
        <f>IF(OR(H59=0,J58&lt;1),"onder niveau",IF(AND(J58&gt;=1,J58&lt;1.5),"op niveau",IF(J58&gt;=1.5,"boven niveau","")))</f>
        <v>onder niveau</v>
      </c>
    </row>
    <row r="60" spans="2:10" x14ac:dyDescent="0.45">
      <c r="B60" s="223" t="b">
        <v>0</v>
      </c>
      <c r="C60" s="224" t="b">
        <v>0</v>
      </c>
      <c r="D60" s="224"/>
      <c r="E60" s="225" t="b">
        <v>0</v>
      </c>
    </row>
    <row r="61" spans="2:10" ht="16.5" thickBot="1" x14ac:dyDescent="0.5">
      <c r="B61" s="227"/>
      <c r="C61" s="228" t="s">
        <v>186</v>
      </c>
      <c r="D61" s="110" t="str">
        <f>J59</f>
        <v>onder niveau</v>
      </c>
      <c r="E61" s="229"/>
    </row>
    <row r="62" spans="2:10" x14ac:dyDescent="0.45">
      <c r="B62" s="237"/>
      <c r="C62" s="237"/>
      <c r="D62" s="237"/>
      <c r="E62" s="237"/>
    </row>
    <row r="63" spans="2:10" x14ac:dyDescent="0.45">
      <c r="B63" s="238" t="s">
        <v>110</v>
      </c>
      <c r="C63" s="239"/>
      <c r="D63" s="239"/>
      <c r="E63" s="240"/>
      <c r="F63" s="241" t="s">
        <v>111</v>
      </c>
      <c r="G63" s="241"/>
      <c r="H63" s="242">
        <f>SUM(H64:H69)</f>
        <v>0</v>
      </c>
      <c r="I63" s="243" t="s">
        <v>112</v>
      </c>
      <c r="J63" s="242">
        <f>SUM(H64:H69)/3</f>
        <v>0</v>
      </c>
    </row>
    <row r="64" spans="2:10" ht="48" customHeight="1" thickBot="1" x14ac:dyDescent="0.5">
      <c r="B64" s="234" t="s">
        <v>24</v>
      </c>
      <c r="C64" s="235" t="s">
        <v>113</v>
      </c>
      <c r="D64" s="235"/>
      <c r="E64" s="236" t="s">
        <v>26</v>
      </c>
      <c r="F64" s="230" t="s">
        <v>114</v>
      </c>
      <c r="H64" s="87">
        <f>IF(B65=TRUE,2)+IF(C65=TRUE,1)+IF(E65=TRUE,0)</f>
        <v>0</v>
      </c>
      <c r="I64" s="232"/>
      <c r="J64" s="110" t="str">
        <f>IF(OR(H64=0,H66=0,H68=0,J63&lt;1),"onder niveau",IF(AND(J63&gt;=1,J63&lt;1.5),"op niveau",IF(J63&gt;=1.5,"boven niveau","")))</f>
        <v>onder niveau</v>
      </c>
    </row>
    <row r="65" spans="2:10" x14ac:dyDescent="0.45">
      <c r="B65" s="223" t="b">
        <v>0</v>
      </c>
      <c r="C65" s="224" t="b">
        <v>0</v>
      </c>
      <c r="D65" s="224"/>
      <c r="E65" s="225" t="b">
        <v>0</v>
      </c>
    </row>
    <row r="66" spans="2:10" ht="33.65" customHeight="1" x14ac:dyDescent="0.45">
      <c r="B66" s="234" t="s">
        <v>24</v>
      </c>
      <c r="C66" s="235" t="s">
        <v>120</v>
      </c>
      <c r="D66" s="235"/>
      <c r="E66" s="236" t="s">
        <v>26</v>
      </c>
      <c r="F66" s="230" t="s">
        <v>121</v>
      </c>
      <c r="H66" s="87">
        <f>IF(B67=TRUE,2)+IF(C67=TRUE,1)+IF(E67=TRUE,0)</f>
        <v>0</v>
      </c>
      <c r="I66" s="232"/>
    </row>
    <row r="67" spans="2:10" x14ac:dyDescent="0.45">
      <c r="B67" s="223" t="b">
        <v>0</v>
      </c>
      <c r="C67" s="224" t="b">
        <v>0</v>
      </c>
      <c r="D67" s="224"/>
      <c r="E67" s="225" t="b">
        <v>0</v>
      </c>
      <c r="I67" s="232"/>
    </row>
    <row r="68" spans="2:10" ht="47.5" customHeight="1" x14ac:dyDescent="0.45">
      <c r="B68" s="234" t="s">
        <v>24</v>
      </c>
      <c r="C68" s="235" t="s">
        <v>123</v>
      </c>
      <c r="D68" s="235"/>
      <c r="E68" s="236" t="s">
        <v>26</v>
      </c>
      <c r="F68" s="230" t="s">
        <v>124</v>
      </c>
      <c r="H68" s="87">
        <f>IF(B69=TRUE,2)+IF(C69=TRUE,1)+IF(E69=TRUE,0)</f>
        <v>0</v>
      </c>
      <c r="I68" s="232"/>
    </row>
    <row r="69" spans="2:10" x14ac:dyDescent="0.45">
      <c r="B69" s="220" t="b">
        <v>0</v>
      </c>
      <c r="C69" s="221" t="b">
        <v>0</v>
      </c>
      <c r="D69" s="221"/>
      <c r="E69" s="222" t="b">
        <v>0</v>
      </c>
      <c r="I69" s="232"/>
    </row>
    <row r="70" spans="2:10" x14ac:dyDescent="0.45">
      <c r="B70" s="227"/>
      <c r="C70" s="228" t="s">
        <v>187</v>
      </c>
      <c r="D70" s="110" t="str">
        <f>J64</f>
        <v>onder niveau</v>
      </c>
      <c r="E70" s="229"/>
    </row>
    <row r="71" spans="2:10" s="226" customFormat="1" x14ac:dyDescent="0.45">
      <c r="F71" s="230"/>
      <c r="G71" s="230"/>
      <c r="H71" s="231"/>
      <c r="J71" s="232"/>
    </row>
    <row r="72" spans="2:10" s="226" customFormat="1" x14ac:dyDescent="0.45">
      <c r="F72" s="230"/>
      <c r="G72" s="230"/>
      <c r="H72" s="231"/>
      <c r="J72" s="232"/>
    </row>
    <row r="73" spans="2:10" s="226" customFormat="1" x14ac:dyDescent="0.45">
      <c r="F73" s="230"/>
      <c r="G73" s="230"/>
      <c r="H73" s="231"/>
      <c r="J73" s="232"/>
    </row>
    <row r="74" spans="2:10" s="226" customFormat="1" x14ac:dyDescent="0.45">
      <c r="F74" s="230"/>
      <c r="G74" s="230"/>
      <c r="H74" s="231"/>
      <c r="J74" s="232"/>
    </row>
    <row r="75" spans="2:10" s="226" customFormat="1" x14ac:dyDescent="0.45">
      <c r="F75" s="230"/>
      <c r="G75" s="230"/>
      <c r="H75" s="231"/>
      <c r="J75" s="232"/>
    </row>
    <row r="76" spans="2:10" s="226" customFormat="1" x14ac:dyDescent="0.45">
      <c r="F76" s="230"/>
      <c r="G76" s="230"/>
      <c r="H76" s="231"/>
      <c r="J76" s="232"/>
    </row>
    <row r="77" spans="2:10" s="226" customFormat="1" x14ac:dyDescent="0.45">
      <c r="F77" s="230"/>
      <c r="G77" s="230"/>
      <c r="H77" s="231"/>
      <c r="J77" s="232"/>
    </row>
    <row r="78" spans="2:10" s="226" customFormat="1" x14ac:dyDescent="0.45">
      <c r="F78" s="230"/>
      <c r="G78" s="230"/>
      <c r="H78" s="231"/>
      <c r="J78" s="232"/>
    </row>
    <row r="79" spans="2:10" s="226" customFormat="1" x14ac:dyDescent="0.45">
      <c r="F79" s="230"/>
      <c r="G79" s="230"/>
      <c r="H79" s="231"/>
      <c r="J79" s="232"/>
    </row>
    <row r="80" spans="2:10" s="226" customFormat="1" x14ac:dyDescent="0.45">
      <c r="F80" s="230"/>
      <c r="G80" s="230"/>
      <c r="H80" s="231"/>
      <c r="J80" s="232"/>
    </row>
    <row r="81" spans="6:10" s="226" customFormat="1" x14ac:dyDescent="0.45">
      <c r="F81" s="230"/>
      <c r="G81" s="230"/>
      <c r="H81" s="231"/>
      <c r="J81" s="232"/>
    </row>
    <row r="82" spans="6:10" s="226" customFormat="1" x14ac:dyDescent="0.45">
      <c r="F82" s="230"/>
      <c r="G82" s="230"/>
      <c r="H82" s="231"/>
      <c r="J82" s="232"/>
    </row>
    <row r="83" spans="6:10" s="226" customFormat="1" x14ac:dyDescent="0.45">
      <c r="F83" s="230"/>
      <c r="G83" s="230"/>
      <c r="H83" s="231"/>
      <c r="J83" s="232"/>
    </row>
    <row r="84" spans="6:10" s="226" customFormat="1" x14ac:dyDescent="0.45">
      <c r="F84" s="230"/>
      <c r="G84" s="230"/>
      <c r="H84" s="231"/>
      <c r="J84" s="232"/>
    </row>
    <row r="85" spans="6:10" s="226" customFormat="1" x14ac:dyDescent="0.45">
      <c r="F85" s="230"/>
      <c r="G85" s="230"/>
      <c r="H85" s="231"/>
      <c r="J85" s="232"/>
    </row>
    <row r="86" spans="6:10" s="226" customFormat="1" x14ac:dyDescent="0.45">
      <c r="F86" s="230"/>
      <c r="G86" s="230"/>
      <c r="H86" s="231"/>
      <c r="J86" s="232"/>
    </row>
    <row r="87" spans="6:10" s="226" customFormat="1" x14ac:dyDescent="0.45">
      <c r="F87" s="230"/>
      <c r="G87" s="230"/>
      <c r="H87" s="231"/>
      <c r="J87" s="232"/>
    </row>
    <row r="88" spans="6:10" s="226" customFormat="1" x14ac:dyDescent="0.45">
      <c r="F88" s="230"/>
      <c r="G88" s="230"/>
      <c r="H88" s="231"/>
      <c r="J88" s="232"/>
    </row>
    <row r="89" spans="6:10" s="226" customFormat="1" x14ac:dyDescent="0.45">
      <c r="F89" s="230"/>
      <c r="G89" s="230"/>
      <c r="H89" s="231"/>
      <c r="J89" s="232"/>
    </row>
    <row r="90" spans="6:10" s="226" customFormat="1" x14ac:dyDescent="0.45">
      <c r="F90" s="230"/>
      <c r="G90" s="230"/>
      <c r="H90" s="231"/>
      <c r="J90" s="232"/>
    </row>
    <row r="91" spans="6:10" s="226" customFormat="1" x14ac:dyDescent="0.45">
      <c r="F91" s="230"/>
      <c r="G91" s="230"/>
      <c r="H91" s="231"/>
      <c r="J91" s="232"/>
    </row>
    <row r="92" spans="6:10" s="226" customFormat="1" x14ac:dyDescent="0.45">
      <c r="F92" s="230"/>
      <c r="G92" s="230"/>
      <c r="H92" s="231"/>
      <c r="J92" s="232"/>
    </row>
    <row r="93" spans="6:10" s="226" customFormat="1" x14ac:dyDescent="0.45">
      <c r="F93" s="230"/>
      <c r="G93" s="230"/>
      <c r="H93" s="231"/>
      <c r="J93" s="232"/>
    </row>
    <row r="94" spans="6:10" s="226" customFormat="1" x14ac:dyDescent="0.45">
      <c r="F94" s="230"/>
      <c r="G94" s="230"/>
      <c r="H94" s="231"/>
      <c r="J94" s="232"/>
    </row>
    <row r="95" spans="6:10" s="226" customFormat="1" x14ac:dyDescent="0.45">
      <c r="F95" s="230"/>
      <c r="G95" s="230"/>
      <c r="H95" s="231"/>
      <c r="J95" s="232"/>
    </row>
    <row r="96" spans="6:10" s="226" customFormat="1" x14ac:dyDescent="0.45">
      <c r="F96" s="230"/>
      <c r="G96" s="230"/>
      <c r="H96" s="231"/>
      <c r="J96" s="232"/>
    </row>
    <row r="97" spans="6:10" s="226" customFormat="1" x14ac:dyDescent="0.45">
      <c r="F97" s="230"/>
      <c r="G97" s="230"/>
      <c r="H97" s="231"/>
      <c r="J97" s="232"/>
    </row>
    <row r="98" spans="6:10" s="226" customFormat="1" x14ac:dyDescent="0.45">
      <c r="F98" s="230"/>
      <c r="G98" s="230"/>
      <c r="H98" s="231"/>
      <c r="J98" s="232"/>
    </row>
    <row r="99" spans="6:10" s="226" customFormat="1" x14ac:dyDescent="0.45">
      <c r="F99" s="230"/>
      <c r="G99" s="230"/>
      <c r="H99" s="231"/>
      <c r="J99" s="232"/>
    </row>
    <row r="100" spans="6:10" s="226" customFormat="1" x14ac:dyDescent="0.45">
      <c r="F100" s="230"/>
      <c r="G100" s="230"/>
      <c r="H100" s="231"/>
      <c r="J100" s="232"/>
    </row>
    <row r="101" spans="6:10" s="226" customFormat="1" x14ac:dyDescent="0.45">
      <c r="F101" s="230"/>
      <c r="G101" s="230"/>
      <c r="H101" s="231"/>
      <c r="J101" s="232"/>
    </row>
    <row r="102" spans="6:10" s="226" customFormat="1" x14ac:dyDescent="0.45">
      <c r="F102" s="230"/>
      <c r="G102" s="230"/>
      <c r="H102" s="231"/>
      <c r="J102" s="232"/>
    </row>
    <row r="103" spans="6:10" s="226" customFormat="1" x14ac:dyDescent="0.45">
      <c r="F103" s="230"/>
      <c r="G103" s="230"/>
      <c r="H103" s="231"/>
      <c r="J103" s="232"/>
    </row>
    <row r="104" spans="6:10" s="226" customFormat="1" x14ac:dyDescent="0.45">
      <c r="F104" s="230"/>
      <c r="G104" s="230"/>
      <c r="H104" s="231"/>
      <c r="J104" s="232"/>
    </row>
    <row r="105" spans="6:10" s="226" customFormat="1" x14ac:dyDescent="0.45">
      <c r="F105" s="230"/>
      <c r="G105" s="230"/>
      <c r="H105" s="231"/>
      <c r="J105" s="232"/>
    </row>
    <row r="106" spans="6:10" s="226" customFormat="1" x14ac:dyDescent="0.45">
      <c r="F106" s="230"/>
      <c r="G106" s="230"/>
      <c r="H106" s="231"/>
      <c r="J106" s="232"/>
    </row>
    <row r="107" spans="6:10" s="226" customFormat="1" x14ac:dyDescent="0.45">
      <c r="F107" s="230"/>
      <c r="G107" s="230"/>
      <c r="H107" s="231"/>
      <c r="J107" s="232"/>
    </row>
    <row r="108" spans="6:10" s="226" customFormat="1" x14ac:dyDescent="0.45">
      <c r="F108" s="230"/>
      <c r="G108" s="230"/>
      <c r="H108" s="231"/>
      <c r="J108" s="232"/>
    </row>
    <row r="109" spans="6:10" s="226" customFormat="1" x14ac:dyDescent="0.45">
      <c r="F109" s="230"/>
      <c r="G109" s="230"/>
      <c r="H109" s="231"/>
      <c r="J109" s="232"/>
    </row>
    <row r="110" spans="6:10" s="226" customFormat="1" x14ac:dyDescent="0.45">
      <c r="F110" s="230"/>
      <c r="G110" s="230"/>
      <c r="H110" s="231"/>
      <c r="J110" s="232"/>
    </row>
    <row r="111" spans="6:10" s="226" customFormat="1" x14ac:dyDescent="0.45">
      <c r="F111" s="230"/>
      <c r="G111" s="230"/>
      <c r="H111" s="231"/>
      <c r="J111" s="232"/>
    </row>
    <row r="112" spans="6:10" s="226" customFormat="1" x14ac:dyDescent="0.45">
      <c r="F112" s="230"/>
      <c r="G112" s="230"/>
      <c r="H112" s="231"/>
      <c r="J112" s="232"/>
    </row>
    <row r="113" spans="6:10" s="226" customFormat="1" x14ac:dyDescent="0.45">
      <c r="F113" s="230"/>
      <c r="G113" s="230"/>
      <c r="H113" s="231"/>
      <c r="J113" s="232"/>
    </row>
    <row r="114" spans="6:10" s="226" customFormat="1" x14ac:dyDescent="0.45">
      <c r="F114" s="230"/>
      <c r="G114" s="230"/>
      <c r="H114" s="231"/>
      <c r="J114" s="232"/>
    </row>
    <row r="115" spans="6:10" s="226" customFormat="1" x14ac:dyDescent="0.45">
      <c r="F115" s="230"/>
      <c r="G115" s="230"/>
      <c r="H115" s="231"/>
      <c r="J115" s="232"/>
    </row>
    <row r="116" spans="6:10" s="226" customFormat="1" x14ac:dyDescent="0.45">
      <c r="F116" s="230"/>
      <c r="G116" s="230"/>
      <c r="H116" s="231"/>
      <c r="J116" s="232"/>
    </row>
    <row r="117" spans="6:10" s="226" customFormat="1" x14ac:dyDescent="0.45">
      <c r="F117" s="230"/>
      <c r="G117" s="230"/>
      <c r="H117" s="231"/>
      <c r="J117" s="232"/>
    </row>
    <row r="118" spans="6:10" s="226" customFormat="1" x14ac:dyDescent="0.45">
      <c r="F118" s="230"/>
      <c r="G118" s="230"/>
      <c r="H118" s="231"/>
      <c r="J118" s="232"/>
    </row>
    <row r="119" spans="6:10" s="226" customFormat="1" x14ac:dyDescent="0.45">
      <c r="F119" s="230"/>
      <c r="G119" s="230"/>
      <c r="H119" s="231"/>
      <c r="J119" s="232"/>
    </row>
    <row r="120" spans="6:10" s="226" customFormat="1" x14ac:dyDescent="0.45">
      <c r="F120" s="230"/>
      <c r="G120" s="230"/>
      <c r="H120" s="231"/>
      <c r="J120" s="232"/>
    </row>
    <row r="121" spans="6:10" s="226" customFormat="1" x14ac:dyDescent="0.45">
      <c r="F121" s="230"/>
      <c r="G121" s="230"/>
      <c r="H121" s="231"/>
      <c r="J121" s="232"/>
    </row>
    <row r="122" spans="6:10" s="226" customFormat="1" x14ac:dyDescent="0.45">
      <c r="F122" s="230"/>
      <c r="G122" s="230"/>
      <c r="H122" s="231"/>
      <c r="J122" s="232"/>
    </row>
    <row r="123" spans="6:10" s="226" customFormat="1" x14ac:dyDescent="0.45">
      <c r="F123" s="230"/>
      <c r="G123" s="230"/>
      <c r="H123" s="231"/>
      <c r="J123" s="232"/>
    </row>
    <row r="124" spans="6:10" s="226" customFormat="1" x14ac:dyDescent="0.45">
      <c r="F124" s="230"/>
      <c r="G124" s="230"/>
      <c r="H124" s="231"/>
      <c r="J124" s="232"/>
    </row>
    <row r="125" spans="6:10" s="226" customFormat="1" x14ac:dyDescent="0.45">
      <c r="F125" s="230"/>
      <c r="G125" s="230"/>
      <c r="H125" s="231"/>
      <c r="J125" s="232"/>
    </row>
    <row r="126" spans="6:10" s="226" customFormat="1" x14ac:dyDescent="0.45">
      <c r="F126" s="230"/>
      <c r="G126" s="230"/>
      <c r="H126" s="231"/>
      <c r="J126" s="232"/>
    </row>
    <row r="127" spans="6:10" s="226" customFormat="1" x14ac:dyDescent="0.45">
      <c r="F127" s="230"/>
      <c r="G127" s="230"/>
      <c r="H127" s="231"/>
      <c r="J127" s="232"/>
    </row>
    <row r="128" spans="6:10" s="226" customFormat="1" x14ac:dyDescent="0.45">
      <c r="F128" s="230"/>
      <c r="G128" s="230"/>
      <c r="H128" s="231"/>
      <c r="J128" s="232"/>
    </row>
    <row r="129" spans="6:10" s="226" customFormat="1" x14ac:dyDescent="0.45">
      <c r="F129" s="230"/>
      <c r="G129" s="230"/>
      <c r="H129" s="231"/>
      <c r="J129" s="232"/>
    </row>
    <row r="130" spans="6:10" s="226" customFormat="1" x14ac:dyDescent="0.45">
      <c r="F130" s="230"/>
      <c r="G130" s="230"/>
      <c r="H130" s="231"/>
      <c r="J130" s="232"/>
    </row>
    <row r="131" spans="6:10" s="226" customFormat="1" x14ac:dyDescent="0.45">
      <c r="F131" s="230"/>
      <c r="G131" s="230"/>
      <c r="H131" s="231"/>
      <c r="J131" s="232"/>
    </row>
    <row r="132" spans="6:10" s="226" customFormat="1" x14ac:dyDescent="0.45">
      <c r="F132" s="230"/>
      <c r="G132" s="230"/>
      <c r="H132" s="231"/>
      <c r="J132" s="232"/>
    </row>
    <row r="133" spans="6:10" s="226" customFormat="1" x14ac:dyDescent="0.45">
      <c r="F133" s="230"/>
      <c r="G133" s="230"/>
      <c r="H133" s="231"/>
      <c r="J133" s="232"/>
    </row>
    <row r="134" spans="6:10" s="226" customFormat="1" x14ac:dyDescent="0.45">
      <c r="F134" s="230"/>
      <c r="G134" s="230"/>
      <c r="H134" s="231"/>
      <c r="J134" s="232"/>
    </row>
    <row r="135" spans="6:10" s="226" customFormat="1" x14ac:dyDescent="0.45">
      <c r="F135" s="230"/>
      <c r="G135" s="230"/>
      <c r="H135" s="231"/>
      <c r="J135" s="232"/>
    </row>
    <row r="136" spans="6:10" s="226" customFormat="1" x14ac:dyDescent="0.45">
      <c r="F136" s="230"/>
      <c r="G136" s="230"/>
      <c r="H136" s="231"/>
      <c r="J136" s="232"/>
    </row>
    <row r="137" spans="6:10" s="226" customFormat="1" x14ac:dyDescent="0.45">
      <c r="F137" s="230"/>
      <c r="G137" s="230"/>
      <c r="H137" s="231"/>
      <c r="J137" s="232"/>
    </row>
    <row r="138" spans="6:10" s="226" customFormat="1" x14ac:dyDescent="0.45">
      <c r="F138" s="230"/>
      <c r="G138" s="230"/>
      <c r="H138" s="231"/>
      <c r="J138" s="232"/>
    </row>
    <row r="139" spans="6:10" s="226" customFormat="1" x14ac:dyDescent="0.45">
      <c r="F139" s="230"/>
      <c r="G139" s="230"/>
      <c r="H139" s="231"/>
      <c r="J139" s="232"/>
    </row>
    <row r="140" spans="6:10" s="226" customFormat="1" x14ac:dyDescent="0.45">
      <c r="F140" s="230"/>
      <c r="G140" s="230"/>
      <c r="H140" s="231"/>
      <c r="J140" s="232"/>
    </row>
    <row r="141" spans="6:10" s="226" customFormat="1" x14ac:dyDescent="0.45">
      <c r="F141" s="230"/>
      <c r="G141" s="230"/>
      <c r="H141" s="231"/>
      <c r="J141" s="232"/>
    </row>
    <row r="142" spans="6:10" s="226" customFormat="1" x14ac:dyDescent="0.45">
      <c r="F142" s="230"/>
      <c r="G142" s="230"/>
      <c r="H142" s="231"/>
      <c r="J142" s="232"/>
    </row>
    <row r="143" spans="6:10" s="226" customFormat="1" x14ac:dyDescent="0.45">
      <c r="F143" s="230"/>
      <c r="G143" s="230"/>
      <c r="H143" s="231"/>
      <c r="J143" s="232"/>
    </row>
    <row r="144" spans="6:10" s="226" customFormat="1" x14ac:dyDescent="0.45">
      <c r="F144" s="230"/>
      <c r="G144" s="230"/>
      <c r="H144" s="231"/>
      <c r="J144" s="232"/>
    </row>
    <row r="145" spans="6:10" s="226" customFormat="1" x14ac:dyDescent="0.45">
      <c r="F145" s="230"/>
      <c r="G145" s="230"/>
      <c r="H145" s="231"/>
      <c r="J145" s="232"/>
    </row>
    <row r="146" spans="6:10" s="226" customFormat="1" x14ac:dyDescent="0.45">
      <c r="F146" s="230"/>
      <c r="G146" s="230"/>
      <c r="H146" s="231"/>
      <c r="J146" s="232"/>
    </row>
    <row r="147" spans="6:10" s="226" customFormat="1" x14ac:dyDescent="0.45">
      <c r="F147" s="230"/>
      <c r="G147" s="230"/>
      <c r="H147" s="231"/>
      <c r="J147" s="232"/>
    </row>
    <row r="148" spans="6:10" s="226" customFormat="1" x14ac:dyDescent="0.45">
      <c r="F148" s="230"/>
      <c r="G148" s="230"/>
      <c r="H148" s="231"/>
      <c r="J148" s="232"/>
    </row>
    <row r="149" spans="6:10" s="226" customFormat="1" x14ac:dyDescent="0.45">
      <c r="F149" s="230"/>
      <c r="G149" s="230"/>
      <c r="H149" s="231"/>
      <c r="J149" s="232"/>
    </row>
    <row r="150" spans="6:10" s="226" customFormat="1" x14ac:dyDescent="0.45">
      <c r="F150" s="230"/>
      <c r="G150" s="230"/>
      <c r="H150" s="231"/>
      <c r="J150" s="232"/>
    </row>
    <row r="151" spans="6:10" s="226" customFormat="1" x14ac:dyDescent="0.45">
      <c r="F151" s="230"/>
      <c r="G151" s="230"/>
      <c r="H151" s="231"/>
      <c r="J151" s="232"/>
    </row>
    <row r="152" spans="6:10" s="226" customFormat="1" x14ac:dyDescent="0.45">
      <c r="F152" s="230"/>
      <c r="G152" s="230"/>
      <c r="H152" s="231"/>
      <c r="J152" s="232"/>
    </row>
    <row r="153" spans="6:10" s="226" customFormat="1" x14ac:dyDescent="0.45">
      <c r="F153" s="230"/>
      <c r="G153" s="230"/>
      <c r="H153" s="231"/>
      <c r="J153" s="232"/>
    </row>
    <row r="154" spans="6:10" s="226" customFormat="1" x14ac:dyDescent="0.45">
      <c r="F154" s="230"/>
      <c r="G154" s="230"/>
      <c r="H154" s="231"/>
      <c r="J154" s="232"/>
    </row>
    <row r="155" spans="6:10" s="226" customFormat="1" x14ac:dyDescent="0.45">
      <c r="F155" s="230"/>
      <c r="G155" s="230"/>
      <c r="H155" s="231"/>
      <c r="J155" s="232"/>
    </row>
    <row r="156" spans="6:10" s="226" customFormat="1" x14ac:dyDescent="0.45">
      <c r="F156" s="230"/>
      <c r="G156" s="230"/>
      <c r="H156" s="231"/>
      <c r="J156" s="232"/>
    </row>
    <row r="157" spans="6:10" s="226" customFormat="1" x14ac:dyDescent="0.45">
      <c r="F157" s="230"/>
      <c r="G157" s="230"/>
      <c r="H157" s="231"/>
      <c r="J157" s="232"/>
    </row>
    <row r="158" spans="6:10" s="226" customFormat="1" x14ac:dyDescent="0.45">
      <c r="F158" s="230"/>
      <c r="G158" s="230"/>
      <c r="H158" s="231"/>
      <c r="J158" s="232"/>
    </row>
    <row r="159" spans="6:10" s="226" customFormat="1" x14ac:dyDescent="0.45">
      <c r="F159" s="230"/>
      <c r="G159" s="230"/>
      <c r="H159" s="231"/>
      <c r="J159" s="232"/>
    </row>
    <row r="160" spans="6:10" s="226" customFormat="1" x14ac:dyDescent="0.45">
      <c r="F160" s="230"/>
      <c r="G160" s="230"/>
      <c r="H160" s="231"/>
      <c r="J160" s="232"/>
    </row>
    <row r="161" spans="6:10" s="226" customFormat="1" x14ac:dyDescent="0.45">
      <c r="F161" s="230"/>
      <c r="G161" s="230"/>
      <c r="H161" s="231"/>
      <c r="J161" s="232"/>
    </row>
    <row r="162" spans="6:10" s="226" customFormat="1" x14ac:dyDescent="0.45">
      <c r="F162" s="230"/>
      <c r="G162" s="230"/>
      <c r="H162" s="231"/>
      <c r="J162" s="232"/>
    </row>
    <row r="163" spans="6:10" s="226" customFormat="1" x14ac:dyDescent="0.45">
      <c r="F163" s="230"/>
      <c r="G163" s="230"/>
      <c r="H163" s="231"/>
      <c r="J163" s="232"/>
    </row>
    <row r="164" spans="6:10" s="226" customFormat="1" x14ac:dyDescent="0.45">
      <c r="F164" s="230"/>
      <c r="G164" s="230"/>
      <c r="H164" s="231"/>
      <c r="J164" s="232"/>
    </row>
    <row r="165" spans="6:10" s="226" customFormat="1" x14ac:dyDescent="0.45">
      <c r="F165" s="230"/>
      <c r="G165" s="230"/>
      <c r="H165" s="231"/>
      <c r="J165" s="232"/>
    </row>
    <row r="166" spans="6:10" s="226" customFormat="1" x14ac:dyDescent="0.45">
      <c r="F166" s="230"/>
      <c r="G166" s="230"/>
      <c r="H166" s="231"/>
      <c r="J166" s="232"/>
    </row>
    <row r="167" spans="6:10" s="226" customFormat="1" x14ac:dyDescent="0.45">
      <c r="F167" s="230"/>
      <c r="G167" s="230"/>
      <c r="H167" s="231"/>
      <c r="J167" s="232"/>
    </row>
    <row r="168" spans="6:10" s="226" customFormat="1" x14ac:dyDescent="0.45">
      <c r="F168" s="230"/>
      <c r="G168" s="230"/>
      <c r="H168" s="231"/>
      <c r="J168" s="232"/>
    </row>
    <row r="169" spans="6:10" s="226" customFormat="1" x14ac:dyDescent="0.45">
      <c r="F169" s="230"/>
      <c r="G169" s="230"/>
      <c r="H169" s="231"/>
      <c r="J169" s="232"/>
    </row>
    <row r="170" spans="6:10" s="226" customFormat="1" x14ac:dyDescent="0.45">
      <c r="F170" s="230"/>
      <c r="G170" s="230"/>
      <c r="H170" s="231"/>
      <c r="J170" s="232"/>
    </row>
    <row r="171" spans="6:10" s="226" customFormat="1" x14ac:dyDescent="0.45">
      <c r="F171" s="230"/>
      <c r="G171" s="230"/>
      <c r="H171" s="231"/>
      <c r="J171" s="232"/>
    </row>
    <row r="172" spans="6:10" s="226" customFormat="1" x14ac:dyDescent="0.45">
      <c r="F172" s="230"/>
      <c r="G172" s="230"/>
      <c r="H172" s="231"/>
      <c r="J172" s="232"/>
    </row>
    <row r="173" spans="6:10" s="226" customFormat="1" x14ac:dyDescent="0.45">
      <c r="F173" s="230"/>
      <c r="G173" s="230"/>
      <c r="H173" s="231"/>
      <c r="J173" s="232"/>
    </row>
    <row r="174" spans="6:10" s="226" customFormat="1" x14ac:dyDescent="0.45">
      <c r="F174" s="230"/>
      <c r="G174" s="230"/>
      <c r="H174" s="231"/>
      <c r="J174" s="232"/>
    </row>
    <row r="175" spans="6:10" s="226" customFormat="1" x14ac:dyDescent="0.45">
      <c r="F175" s="230"/>
      <c r="G175" s="230"/>
      <c r="H175" s="231"/>
      <c r="J175" s="232"/>
    </row>
    <row r="176" spans="6:10" s="226" customFormat="1" x14ac:dyDescent="0.45">
      <c r="F176" s="230"/>
      <c r="G176" s="230"/>
      <c r="H176" s="231"/>
      <c r="J176" s="232"/>
    </row>
    <row r="177" spans="6:10" s="226" customFormat="1" x14ac:dyDescent="0.45">
      <c r="F177" s="230"/>
      <c r="G177" s="230"/>
      <c r="H177" s="231"/>
      <c r="J177" s="232"/>
    </row>
    <row r="178" spans="6:10" s="226" customFormat="1" x14ac:dyDescent="0.45">
      <c r="F178" s="230"/>
      <c r="G178" s="230"/>
      <c r="H178" s="231"/>
      <c r="J178" s="232"/>
    </row>
    <row r="179" spans="6:10" s="226" customFormat="1" x14ac:dyDescent="0.45">
      <c r="F179" s="230"/>
      <c r="G179" s="230"/>
      <c r="H179" s="231"/>
      <c r="J179" s="232"/>
    </row>
    <row r="180" spans="6:10" s="226" customFormat="1" x14ac:dyDescent="0.45">
      <c r="F180" s="230"/>
      <c r="G180" s="230"/>
      <c r="H180" s="231"/>
      <c r="J180" s="232"/>
    </row>
    <row r="181" spans="6:10" s="226" customFormat="1" x14ac:dyDescent="0.45">
      <c r="F181" s="230"/>
      <c r="G181" s="230"/>
      <c r="H181" s="231"/>
      <c r="J181" s="232"/>
    </row>
    <row r="182" spans="6:10" s="226" customFormat="1" x14ac:dyDescent="0.45">
      <c r="F182" s="230"/>
      <c r="G182" s="230"/>
      <c r="H182" s="231"/>
      <c r="J182" s="232"/>
    </row>
    <row r="183" spans="6:10" s="226" customFormat="1" x14ac:dyDescent="0.45">
      <c r="F183" s="230"/>
      <c r="G183" s="230"/>
      <c r="H183" s="231"/>
      <c r="J183" s="232"/>
    </row>
    <row r="184" spans="6:10" s="226" customFormat="1" x14ac:dyDescent="0.45">
      <c r="F184" s="230"/>
      <c r="G184" s="230"/>
      <c r="H184" s="231"/>
      <c r="J184" s="232"/>
    </row>
    <row r="185" spans="6:10" s="226" customFormat="1" x14ac:dyDescent="0.45">
      <c r="F185" s="230"/>
      <c r="G185" s="230"/>
      <c r="H185" s="231"/>
      <c r="J185" s="232"/>
    </row>
    <row r="186" spans="6:10" s="226" customFormat="1" x14ac:dyDescent="0.45">
      <c r="F186" s="230"/>
      <c r="G186" s="230"/>
      <c r="H186" s="231"/>
      <c r="J186" s="232"/>
    </row>
    <row r="187" spans="6:10" s="226" customFormat="1" x14ac:dyDescent="0.45">
      <c r="F187" s="230"/>
      <c r="G187" s="230"/>
      <c r="H187" s="231"/>
      <c r="J187" s="232"/>
    </row>
    <row r="188" spans="6:10" s="226" customFormat="1" x14ac:dyDescent="0.45">
      <c r="F188" s="230"/>
      <c r="G188" s="230"/>
      <c r="H188" s="231"/>
      <c r="J188" s="232"/>
    </row>
    <row r="189" spans="6:10" s="226" customFormat="1" x14ac:dyDescent="0.45">
      <c r="F189" s="230"/>
      <c r="G189" s="230"/>
      <c r="H189" s="231"/>
      <c r="J189" s="232"/>
    </row>
    <row r="190" spans="6:10" s="226" customFormat="1" x14ac:dyDescent="0.45">
      <c r="F190" s="230"/>
      <c r="G190" s="230"/>
      <c r="H190" s="231"/>
      <c r="J190" s="232"/>
    </row>
    <row r="191" spans="6:10" s="226" customFormat="1" x14ac:dyDescent="0.45">
      <c r="F191" s="230"/>
      <c r="G191" s="230"/>
      <c r="H191" s="231"/>
      <c r="J191" s="232"/>
    </row>
    <row r="192" spans="6:10" s="226" customFormat="1" x14ac:dyDescent="0.45">
      <c r="F192" s="230"/>
      <c r="G192" s="230"/>
      <c r="H192" s="231"/>
      <c r="J192" s="232"/>
    </row>
    <row r="193" spans="6:10" s="226" customFormat="1" x14ac:dyDescent="0.45">
      <c r="F193" s="230"/>
      <c r="G193" s="230"/>
      <c r="H193" s="231"/>
      <c r="J193" s="232"/>
    </row>
    <row r="194" spans="6:10" s="226" customFormat="1" x14ac:dyDescent="0.45">
      <c r="F194" s="230"/>
      <c r="G194" s="230"/>
      <c r="H194" s="231"/>
      <c r="J194" s="232"/>
    </row>
    <row r="195" spans="6:10" s="226" customFormat="1" x14ac:dyDescent="0.45">
      <c r="F195" s="230"/>
      <c r="G195" s="230"/>
      <c r="H195" s="231"/>
      <c r="J195" s="232"/>
    </row>
    <row r="196" spans="6:10" s="226" customFormat="1" x14ac:dyDescent="0.45">
      <c r="F196" s="230"/>
      <c r="G196" s="230"/>
      <c r="H196" s="231"/>
      <c r="J196" s="232"/>
    </row>
    <row r="197" spans="6:10" s="226" customFormat="1" x14ac:dyDescent="0.45">
      <c r="F197" s="230"/>
      <c r="G197" s="230"/>
      <c r="H197" s="231"/>
      <c r="J197" s="232"/>
    </row>
    <row r="198" spans="6:10" s="226" customFormat="1" x14ac:dyDescent="0.45">
      <c r="F198" s="230"/>
      <c r="G198" s="230"/>
      <c r="H198" s="231"/>
      <c r="J198" s="232"/>
    </row>
    <row r="199" spans="6:10" s="226" customFormat="1" x14ac:dyDescent="0.45">
      <c r="F199" s="230"/>
      <c r="G199" s="230"/>
      <c r="H199" s="231"/>
      <c r="J199" s="232"/>
    </row>
    <row r="200" spans="6:10" s="226" customFormat="1" x14ac:dyDescent="0.45">
      <c r="F200" s="230"/>
      <c r="G200" s="230"/>
      <c r="H200" s="231"/>
      <c r="J200" s="232"/>
    </row>
    <row r="201" spans="6:10" s="226" customFormat="1" x14ac:dyDescent="0.45">
      <c r="F201" s="230"/>
      <c r="G201" s="230"/>
      <c r="H201" s="231"/>
      <c r="J201" s="232"/>
    </row>
    <row r="202" spans="6:10" s="226" customFormat="1" x14ac:dyDescent="0.45">
      <c r="F202" s="230"/>
      <c r="G202" s="230"/>
      <c r="H202" s="231"/>
      <c r="J202" s="232"/>
    </row>
    <row r="203" spans="6:10" s="226" customFormat="1" x14ac:dyDescent="0.45">
      <c r="F203" s="230"/>
      <c r="G203" s="230"/>
      <c r="H203" s="231"/>
      <c r="J203" s="232"/>
    </row>
    <row r="204" spans="6:10" s="226" customFormat="1" x14ac:dyDescent="0.45">
      <c r="F204" s="230"/>
      <c r="G204" s="230"/>
      <c r="H204" s="231"/>
      <c r="J204" s="232"/>
    </row>
    <row r="205" spans="6:10" s="226" customFormat="1" x14ac:dyDescent="0.45">
      <c r="F205" s="230"/>
      <c r="G205" s="230"/>
      <c r="H205" s="231"/>
      <c r="J205" s="232"/>
    </row>
    <row r="206" spans="6:10" s="226" customFormat="1" x14ac:dyDescent="0.45">
      <c r="F206" s="230"/>
      <c r="G206" s="230"/>
      <c r="H206" s="231"/>
      <c r="J206" s="232"/>
    </row>
    <row r="207" spans="6:10" s="226" customFormat="1" x14ac:dyDescent="0.45">
      <c r="F207" s="230"/>
      <c r="G207" s="230"/>
      <c r="H207" s="231"/>
      <c r="J207" s="232"/>
    </row>
    <row r="208" spans="6:10" s="226" customFormat="1" x14ac:dyDescent="0.45">
      <c r="F208" s="230"/>
      <c r="G208" s="230"/>
      <c r="H208" s="231"/>
      <c r="J208" s="232"/>
    </row>
    <row r="209" spans="6:10" s="226" customFormat="1" x14ac:dyDescent="0.45">
      <c r="F209" s="230"/>
      <c r="G209" s="230"/>
      <c r="H209" s="231"/>
      <c r="J209" s="232"/>
    </row>
    <row r="210" spans="6:10" s="226" customFormat="1" x14ac:dyDescent="0.45">
      <c r="F210" s="230"/>
      <c r="G210" s="230"/>
      <c r="H210" s="231"/>
      <c r="J210" s="232"/>
    </row>
    <row r="211" spans="6:10" s="226" customFormat="1" x14ac:dyDescent="0.45">
      <c r="F211" s="230"/>
      <c r="G211" s="230"/>
      <c r="H211" s="231"/>
      <c r="J211" s="232"/>
    </row>
    <row r="212" spans="6:10" s="226" customFormat="1" x14ac:dyDescent="0.45">
      <c r="F212" s="230"/>
      <c r="G212" s="230"/>
      <c r="H212" s="231"/>
      <c r="J212" s="232"/>
    </row>
    <row r="213" spans="6:10" s="226" customFormat="1" x14ac:dyDescent="0.45">
      <c r="F213" s="230"/>
      <c r="G213" s="230"/>
      <c r="H213" s="231"/>
      <c r="J213" s="232"/>
    </row>
    <row r="214" spans="6:10" s="226" customFormat="1" x14ac:dyDescent="0.45">
      <c r="F214" s="230"/>
      <c r="G214" s="230"/>
      <c r="H214" s="231"/>
      <c r="J214" s="232"/>
    </row>
    <row r="215" spans="6:10" s="226" customFormat="1" x14ac:dyDescent="0.45">
      <c r="F215" s="230"/>
      <c r="G215" s="230"/>
      <c r="H215" s="231"/>
      <c r="J215" s="232"/>
    </row>
    <row r="216" spans="6:10" s="226" customFormat="1" x14ac:dyDescent="0.45">
      <c r="F216" s="230"/>
      <c r="G216" s="230"/>
      <c r="H216" s="231"/>
      <c r="J216" s="232"/>
    </row>
    <row r="217" spans="6:10" s="226" customFormat="1" x14ac:dyDescent="0.45">
      <c r="F217" s="230"/>
      <c r="G217" s="230"/>
      <c r="H217" s="231"/>
      <c r="J217" s="232"/>
    </row>
    <row r="218" spans="6:10" s="226" customFormat="1" x14ac:dyDescent="0.45">
      <c r="F218" s="230"/>
      <c r="G218" s="230"/>
      <c r="H218" s="231"/>
      <c r="J218" s="232"/>
    </row>
    <row r="219" spans="6:10" s="226" customFormat="1" x14ac:dyDescent="0.45">
      <c r="F219" s="230"/>
      <c r="G219" s="230"/>
      <c r="H219" s="231"/>
      <c r="J219" s="232"/>
    </row>
    <row r="220" spans="6:10" s="226" customFormat="1" x14ac:dyDescent="0.45">
      <c r="F220" s="230"/>
      <c r="G220" s="230"/>
      <c r="H220" s="231"/>
      <c r="J220" s="232"/>
    </row>
    <row r="221" spans="6:10" s="226" customFormat="1" x14ac:dyDescent="0.45">
      <c r="F221" s="230"/>
      <c r="G221" s="230"/>
      <c r="H221" s="231"/>
      <c r="J221" s="232"/>
    </row>
    <row r="222" spans="6:10" s="226" customFormat="1" x14ac:dyDescent="0.45">
      <c r="F222" s="230"/>
      <c r="G222" s="230"/>
      <c r="H222" s="231"/>
      <c r="J222" s="232"/>
    </row>
    <row r="223" spans="6:10" s="226" customFormat="1" x14ac:dyDescent="0.45">
      <c r="F223" s="230"/>
      <c r="G223" s="230"/>
      <c r="H223" s="231"/>
      <c r="J223" s="232"/>
    </row>
    <row r="224" spans="6:10" s="226" customFormat="1" x14ac:dyDescent="0.45">
      <c r="F224" s="230"/>
      <c r="G224" s="230"/>
      <c r="H224" s="231"/>
      <c r="J224" s="232"/>
    </row>
    <row r="225" spans="6:10" s="226" customFormat="1" x14ac:dyDescent="0.45">
      <c r="F225" s="230"/>
      <c r="G225" s="230"/>
      <c r="H225" s="231"/>
      <c r="J225" s="232"/>
    </row>
    <row r="226" spans="6:10" s="226" customFormat="1" x14ac:dyDescent="0.45">
      <c r="F226" s="230"/>
      <c r="G226" s="230"/>
      <c r="H226" s="231"/>
      <c r="J226" s="232"/>
    </row>
    <row r="227" spans="6:10" s="226" customFormat="1" x14ac:dyDescent="0.45">
      <c r="F227" s="230"/>
      <c r="G227" s="230"/>
      <c r="H227" s="231"/>
      <c r="J227" s="232"/>
    </row>
    <row r="228" spans="6:10" s="226" customFormat="1" x14ac:dyDescent="0.45">
      <c r="F228" s="230"/>
      <c r="G228" s="230"/>
      <c r="H228" s="231"/>
      <c r="J228" s="232"/>
    </row>
    <row r="229" spans="6:10" s="226" customFormat="1" x14ac:dyDescent="0.45">
      <c r="F229" s="230"/>
      <c r="G229" s="230"/>
      <c r="H229" s="231"/>
      <c r="J229" s="232"/>
    </row>
    <row r="230" spans="6:10" s="226" customFormat="1" x14ac:dyDescent="0.45">
      <c r="F230" s="230"/>
      <c r="G230" s="230"/>
      <c r="H230" s="231"/>
      <c r="J230" s="232"/>
    </row>
    <row r="231" spans="6:10" s="226" customFormat="1" x14ac:dyDescent="0.45">
      <c r="F231" s="230"/>
      <c r="G231" s="230"/>
      <c r="H231" s="231"/>
      <c r="J231" s="232"/>
    </row>
    <row r="232" spans="6:10" s="226" customFormat="1" x14ac:dyDescent="0.45">
      <c r="F232" s="230"/>
      <c r="G232" s="230"/>
      <c r="H232" s="231"/>
      <c r="J232" s="232"/>
    </row>
    <row r="233" spans="6:10" s="226" customFormat="1" x14ac:dyDescent="0.45">
      <c r="F233" s="230"/>
      <c r="G233" s="230"/>
      <c r="H233" s="231"/>
      <c r="J233" s="232"/>
    </row>
    <row r="234" spans="6:10" s="226" customFormat="1" x14ac:dyDescent="0.45">
      <c r="F234" s="230"/>
      <c r="G234" s="230"/>
      <c r="H234" s="231"/>
      <c r="J234" s="232"/>
    </row>
    <row r="235" spans="6:10" s="226" customFormat="1" x14ac:dyDescent="0.45">
      <c r="F235" s="230"/>
      <c r="G235" s="230"/>
      <c r="H235" s="231"/>
      <c r="J235" s="232"/>
    </row>
    <row r="236" spans="6:10" s="226" customFormat="1" x14ac:dyDescent="0.45">
      <c r="F236" s="230"/>
      <c r="G236" s="230"/>
      <c r="H236" s="231"/>
      <c r="J236" s="232"/>
    </row>
    <row r="237" spans="6:10" s="226" customFormat="1" x14ac:dyDescent="0.45">
      <c r="F237" s="230"/>
      <c r="G237" s="230"/>
      <c r="H237" s="231"/>
      <c r="J237" s="232"/>
    </row>
    <row r="238" spans="6:10" s="226" customFormat="1" x14ac:dyDescent="0.45">
      <c r="F238" s="230"/>
      <c r="G238" s="230"/>
      <c r="H238" s="231"/>
      <c r="J238" s="232"/>
    </row>
    <row r="239" spans="6:10" s="226" customFormat="1" x14ac:dyDescent="0.45">
      <c r="F239" s="230"/>
      <c r="G239" s="230"/>
      <c r="H239" s="231"/>
      <c r="J239" s="232"/>
    </row>
    <row r="240" spans="6:10" s="226" customFormat="1" x14ac:dyDescent="0.45">
      <c r="F240" s="230"/>
      <c r="G240" s="230"/>
      <c r="H240" s="231"/>
      <c r="J240" s="232"/>
    </row>
    <row r="241" spans="6:10" s="226" customFormat="1" x14ac:dyDescent="0.45">
      <c r="F241" s="230"/>
      <c r="G241" s="230"/>
      <c r="H241" s="231"/>
      <c r="J241" s="232"/>
    </row>
    <row r="242" spans="6:10" s="226" customFormat="1" x14ac:dyDescent="0.45">
      <c r="F242" s="230"/>
      <c r="G242" s="230"/>
      <c r="H242" s="231"/>
      <c r="J242" s="232"/>
    </row>
    <row r="243" spans="6:10" s="226" customFormat="1" x14ac:dyDescent="0.45">
      <c r="F243" s="230"/>
      <c r="G243" s="230"/>
      <c r="H243" s="231"/>
      <c r="J243" s="232"/>
    </row>
    <row r="244" spans="6:10" s="226" customFormat="1" x14ac:dyDescent="0.45">
      <c r="F244" s="230"/>
      <c r="G244" s="230"/>
      <c r="H244" s="231"/>
      <c r="J244" s="232"/>
    </row>
    <row r="245" spans="6:10" s="226" customFormat="1" x14ac:dyDescent="0.45">
      <c r="F245" s="230"/>
      <c r="G245" s="230"/>
      <c r="H245" s="231"/>
      <c r="J245" s="232"/>
    </row>
    <row r="246" spans="6:10" s="226" customFormat="1" x14ac:dyDescent="0.45">
      <c r="F246" s="230"/>
      <c r="G246" s="230"/>
      <c r="H246" s="231"/>
      <c r="J246" s="232"/>
    </row>
    <row r="247" spans="6:10" s="226" customFormat="1" x14ac:dyDescent="0.45">
      <c r="F247" s="230"/>
      <c r="G247" s="230"/>
      <c r="H247" s="231"/>
      <c r="J247" s="232"/>
    </row>
    <row r="248" spans="6:10" s="226" customFormat="1" x14ac:dyDescent="0.45">
      <c r="F248" s="230"/>
      <c r="G248" s="230"/>
      <c r="H248" s="231"/>
      <c r="J248" s="232"/>
    </row>
    <row r="249" spans="6:10" s="226" customFormat="1" x14ac:dyDescent="0.45">
      <c r="F249" s="230"/>
      <c r="G249" s="230"/>
      <c r="H249" s="231"/>
      <c r="J249" s="232"/>
    </row>
    <row r="250" spans="6:10" s="226" customFormat="1" x14ac:dyDescent="0.45">
      <c r="F250" s="230"/>
      <c r="G250" s="230"/>
      <c r="H250" s="231"/>
      <c r="J250" s="232"/>
    </row>
    <row r="251" spans="6:10" s="226" customFormat="1" x14ac:dyDescent="0.45">
      <c r="F251" s="230"/>
      <c r="G251" s="230"/>
      <c r="H251" s="231"/>
      <c r="J251" s="232"/>
    </row>
    <row r="252" spans="6:10" s="226" customFormat="1" x14ac:dyDescent="0.45">
      <c r="F252" s="230"/>
      <c r="G252" s="230"/>
      <c r="H252" s="231"/>
      <c r="J252" s="232"/>
    </row>
    <row r="253" spans="6:10" s="226" customFormat="1" x14ac:dyDescent="0.45">
      <c r="F253" s="230"/>
      <c r="G253" s="230"/>
      <c r="H253" s="231"/>
      <c r="J253" s="232"/>
    </row>
    <row r="254" spans="6:10" s="226" customFormat="1" x14ac:dyDescent="0.45">
      <c r="F254" s="230"/>
      <c r="G254" s="230"/>
      <c r="H254" s="231"/>
      <c r="J254" s="232"/>
    </row>
    <row r="255" spans="6:10" s="226" customFormat="1" x14ac:dyDescent="0.45">
      <c r="F255" s="230"/>
      <c r="G255" s="230"/>
      <c r="H255" s="231"/>
      <c r="J255" s="232"/>
    </row>
    <row r="256" spans="6:10" s="226" customFormat="1" x14ac:dyDescent="0.45">
      <c r="F256" s="230"/>
      <c r="G256" s="230"/>
      <c r="H256" s="231"/>
      <c r="J256" s="232"/>
    </row>
    <row r="257" spans="6:10" s="226" customFormat="1" x14ac:dyDescent="0.45">
      <c r="F257" s="230"/>
      <c r="G257" s="230"/>
      <c r="H257" s="231"/>
      <c r="J257" s="232"/>
    </row>
    <row r="258" spans="6:10" s="226" customFormat="1" x14ac:dyDescent="0.45">
      <c r="F258" s="230"/>
      <c r="G258" s="230"/>
      <c r="H258" s="231"/>
      <c r="J258" s="232"/>
    </row>
    <row r="259" spans="6:10" s="226" customFormat="1" x14ac:dyDescent="0.45">
      <c r="F259" s="230"/>
      <c r="G259" s="230"/>
      <c r="H259" s="231"/>
      <c r="J259" s="232"/>
    </row>
    <row r="260" spans="6:10" s="226" customFormat="1" x14ac:dyDescent="0.45">
      <c r="F260" s="230"/>
      <c r="G260" s="230"/>
      <c r="H260" s="231"/>
      <c r="J260" s="232"/>
    </row>
    <row r="261" spans="6:10" s="226" customFormat="1" x14ac:dyDescent="0.45">
      <c r="F261" s="230"/>
      <c r="G261" s="230"/>
      <c r="H261" s="231"/>
      <c r="J261" s="232"/>
    </row>
    <row r="262" spans="6:10" s="226" customFormat="1" x14ac:dyDescent="0.45">
      <c r="F262" s="230"/>
      <c r="G262" s="230"/>
      <c r="H262" s="231"/>
      <c r="J262" s="232"/>
    </row>
    <row r="263" spans="6:10" s="226" customFormat="1" x14ac:dyDescent="0.45">
      <c r="F263" s="230"/>
      <c r="G263" s="230"/>
      <c r="H263" s="231"/>
      <c r="J263" s="232"/>
    </row>
    <row r="264" spans="6:10" s="226" customFormat="1" x14ac:dyDescent="0.45">
      <c r="F264" s="230"/>
      <c r="G264" s="230"/>
      <c r="H264" s="231"/>
      <c r="J264" s="232"/>
    </row>
    <row r="265" spans="6:10" s="226" customFormat="1" x14ac:dyDescent="0.45">
      <c r="F265" s="230"/>
      <c r="G265" s="230"/>
      <c r="H265" s="231"/>
      <c r="J265" s="232"/>
    </row>
    <row r="266" spans="6:10" s="226" customFormat="1" x14ac:dyDescent="0.45">
      <c r="F266" s="230"/>
      <c r="G266" s="230"/>
      <c r="H266" s="231"/>
      <c r="J266" s="232"/>
    </row>
    <row r="267" spans="6:10" s="226" customFormat="1" x14ac:dyDescent="0.45">
      <c r="F267" s="230"/>
      <c r="G267" s="230"/>
      <c r="H267" s="231"/>
      <c r="J267" s="232"/>
    </row>
    <row r="268" spans="6:10" s="226" customFormat="1" x14ac:dyDescent="0.45">
      <c r="F268" s="230"/>
      <c r="G268" s="230"/>
      <c r="H268" s="231"/>
      <c r="J268" s="232"/>
    </row>
    <row r="269" spans="6:10" s="226" customFormat="1" x14ac:dyDescent="0.45">
      <c r="F269" s="230"/>
      <c r="G269" s="230"/>
      <c r="H269" s="231"/>
      <c r="J269" s="232"/>
    </row>
    <row r="270" spans="6:10" s="226" customFormat="1" x14ac:dyDescent="0.45">
      <c r="F270" s="230"/>
      <c r="G270" s="230"/>
      <c r="H270" s="231"/>
      <c r="J270" s="232"/>
    </row>
    <row r="271" spans="6:10" s="226" customFormat="1" x14ac:dyDescent="0.45">
      <c r="F271" s="230"/>
      <c r="G271" s="230"/>
      <c r="H271" s="231"/>
      <c r="J271" s="232"/>
    </row>
    <row r="272" spans="6:10" s="226" customFormat="1" x14ac:dyDescent="0.45">
      <c r="F272" s="230"/>
      <c r="G272" s="230"/>
      <c r="H272" s="231"/>
      <c r="J272" s="232"/>
    </row>
    <row r="273" spans="6:10" s="226" customFormat="1" x14ac:dyDescent="0.45">
      <c r="F273" s="230"/>
      <c r="G273" s="230"/>
      <c r="H273" s="231"/>
      <c r="J273" s="232"/>
    </row>
    <row r="274" spans="6:10" s="226" customFormat="1" x14ac:dyDescent="0.45">
      <c r="F274" s="230"/>
      <c r="G274" s="230"/>
      <c r="H274" s="231"/>
      <c r="J274" s="232"/>
    </row>
    <row r="275" spans="6:10" s="226" customFormat="1" x14ac:dyDescent="0.45">
      <c r="F275" s="230"/>
      <c r="G275" s="230"/>
      <c r="H275" s="231"/>
      <c r="J275" s="232"/>
    </row>
    <row r="276" spans="6:10" s="226" customFormat="1" x14ac:dyDescent="0.45">
      <c r="F276" s="230"/>
      <c r="G276" s="230"/>
      <c r="H276" s="231"/>
      <c r="J276" s="232"/>
    </row>
    <row r="277" spans="6:10" s="226" customFormat="1" x14ac:dyDescent="0.45">
      <c r="F277" s="230"/>
      <c r="G277" s="230"/>
      <c r="H277" s="231"/>
      <c r="J277" s="232"/>
    </row>
    <row r="278" spans="6:10" s="226" customFormat="1" x14ac:dyDescent="0.45">
      <c r="F278" s="230"/>
      <c r="G278" s="230"/>
      <c r="H278" s="231"/>
      <c r="J278" s="232"/>
    </row>
    <row r="279" spans="6:10" s="226" customFormat="1" x14ac:dyDescent="0.45">
      <c r="F279" s="230"/>
      <c r="G279" s="230"/>
      <c r="H279" s="231"/>
      <c r="J279" s="232"/>
    </row>
    <row r="280" spans="6:10" s="226" customFormat="1" x14ac:dyDescent="0.45">
      <c r="F280" s="230"/>
      <c r="G280" s="230"/>
      <c r="H280" s="231"/>
      <c r="J280" s="232"/>
    </row>
    <row r="281" spans="6:10" s="226" customFormat="1" x14ac:dyDescent="0.45">
      <c r="F281" s="230"/>
      <c r="G281" s="230"/>
      <c r="H281" s="231"/>
      <c r="J281" s="232"/>
    </row>
    <row r="282" spans="6:10" s="226" customFormat="1" x14ac:dyDescent="0.45">
      <c r="F282" s="230"/>
      <c r="G282" s="230"/>
      <c r="H282" s="231"/>
      <c r="J282" s="232"/>
    </row>
    <row r="283" spans="6:10" s="226" customFormat="1" x14ac:dyDescent="0.45">
      <c r="F283" s="230"/>
      <c r="G283" s="230"/>
      <c r="H283" s="231"/>
      <c r="J283" s="232"/>
    </row>
    <row r="284" spans="6:10" s="226" customFormat="1" x14ac:dyDescent="0.45">
      <c r="F284" s="230"/>
      <c r="G284" s="230"/>
      <c r="H284" s="231"/>
      <c r="J284" s="232"/>
    </row>
    <row r="285" spans="6:10" s="226" customFormat="1" x14ac:dyDescent="0.45">
      <c r="F285" s="230"/>
      <c r="G285" s="230"/>
      <c r="H285" s="231"/>
      <c r="J285" s="232"/>
    </row>
    <row r="286" spans="6:10" s="226" customFormat="1" x14ac:dyDescent="0.45">
      <c r="F286" s="230"/>
      <c r="G286" s="230"/>
      <c r="H286" s="231"/>
      <c r="J286" s="232"/>
    </row>
    <row r="287" spans="6:10" s="226" customFormat="1" x14ac:dyDescent="0.45">
      <c r="F287" s="230"/>
      <c r="G287" s="230"/>
      <c r="H287" s="231"/>
      <c r="J287" s="232"/>
    </row>
    <row r="288" spans="6:10" s="226" customFormat="1" x14ac:dyDescent="0.45">
      <c r="F288" s="230"/>
      <c r="G288" s="230"/>
      <c r="H288" s="231"/>
      <c r="J288" s="232"/>
    </row>
    <row r="289" spans="6:10" s="226" customFormat="1" x14ac:dyDescent="0.45">
      <c r="F289" s="230"/>
      <c r="G289" s="230"/>
      <c r="H289" s="231"/>
      <c r="J289" s="232"/>
    </row>
    <row r="290" spans="6:10" s="226" customFormat="1" x14ac:dyDescent="0.45">
      <c r="F290" s="230"/>
      <c r="G290" s="230"/>
      <c r="H290" s="231"/>
      <c r="J290" s="232"/>
    </row>
    <row r="291" spans="6:10" s="226" customFormat="1" x14ac:dyDescent="0.45">
      <c r="F291" s="230"/>
      <c r="G291" s="230"/>
      <c r="H291" s="231"/>
      <c r="J291" s="232"/>
    </row>
    <row r="292" spans="6:10" s="226" customFormat="1" x14ac:dyDescent="0.45">
      <c r="F292" s="230"/>
      <c r="G292" s="230"/>
      <c r="H292" s="231"/>
      <c r="J292" s="232"/>
    </row>
    <row r="293" spans="6:10" s="226" customFormat="1" x14ac:dyDescent="0.45">
      <c r="F293" s="230"/>
      <c r="G293" s="230"/>
      <c r="H293" s="231"/>
      <c r="J293" s="232"/>
    </row>
    <row r="294" spans="6:10" s="226" customFormat="1" x14ac:dyDescent="0.45">
      <c r="F294" s="230"/>
      <c r="G294" s="230"/>
      <c r="H294" s="231"/>
      <c r="J294" s="232"/>
    </row>
    <row r="295" spans="6:10" s="226" customFormat="1" x14ac:dyDescent="0.45">
      <c r="F295" s="230"/>
      <c r="G295" s="230"/>
      <c r="H295" s="231"/>
      <c r="J295" s="232"/>
    </row>
    <row r="296" spans="6:10" s="226" customFormat="1" x14ac:dyDescent="0.45">
      <c r="F296" s="230"/>
      <c r="G296" s="230"/>
      <c r="H296" s="231"/>
      <c r="J296" s="232"/>
    </row>
    <row r="297" spans="6:10" s="226" customFormat="1" x14ac:dyDescent="0.45">
      <c r="F297" s="230"/>
      <c r="G297" s="230"/>
      <c r="H297" s="231"/>
      <c r="J297" s="232"/>
    </row>
    <row r="298" spans="6:10" s="226" customFormat="1" x14ac:dyDescent="0.45">
      <c r="F298" s="230"/>
      <c r="G298" s="230"/>
      <c r="H298" s="231"/>
      <c r="J298" s="232"/>
    </row>
    <row r="299" spans="6:10" s="226" customFormat="1" x14ac:dyDescent="0.45">
      <c r="F299" s="230"/>
      <c r="G299" s="230"/>
      <c r="H299" s="231"/>
      <c r="J299" s="232"/>
    </row>
    <row r="300" spans="6:10" s="226" customFormat="1" x14ac:dyDescent="0.45">
      <c r="F300" s="230"/>
      <c r="G300" s="230"/>
      <c r="H300" s="231"/>
      <c r="J300" s="232"/>
    </row>
    <row r="301" spans="6:10" s="226" customFormat="1" x14ac:dyDescent="0.45">
      <c r="F301" s="230"/>
      <c r="G301" s="230"/>
      <c r="H301" s="231"/>
      <c r="J301" s="232"/>
    </row>
    <row r="302" spans="6:10" s="226" customFormat="1" x14ac:dyDescent="0.45">
      <c r="F302" s="230"/>
      <c r="G302" s="230"/>
      <c r="H302" s="231"/>
      <c r="J302" s="232"/>
    </row>
    <row r="303" spans="6:10" s="226" customFormat="1" x14ac:dyDescent="0.45">
      <c r="F303" s="230"/>
      <c r="G303" s="230"/>
      <c r="H303" s="231"/>
      <c r="J303" s="232"/>
    </row>
    <row r="304" spans="6:10" s="226" customFormat="1" x14ac:dyDescent="0.45">
      <c r="F304" s="230"/>
      <c r="G304" s="230"/>
      <c r="H304" s="231"/>
      <c r="J304" s="232"/>
    </row>
    <row r="305" spans="6:10" s="226" customFormat="1" x14ac:dyDescent="0.45">
      <c r="F305" s="230"/>
      <c r="G305" s="230"/>
      <c r="H305" s="231"/>
      <c r="J305" s="232"/>
    </row>
    <row r="306" spans="6:10" s="226" customFormat="1" x14ac:dyDescent="0.45">
      <c r="F306" s="230"/>
      <c r="G306" s="230"/>
      <c r="H306" s="231"/>
      <c r="J306" s="232"/>
    </row>
    <row r="307" spans="6:10" s="226" customFormat="1" x14ac:dyDescent="0.45">
      <c r="F307" s="230"/>
      <c r="G307" s="230"/>
      <c r="H307" s="231"/>
      <c r="J307" s="232"/>
    </row>
    <row r="308" spans="6:10" s="226" customFormat="1" x14ac:dyDescent="0.45">
      <c r="F308" s="230"/>
      <c r="G308" s="230"/>
      <c r="H308" s="231"/>
      <c r="J308" s="232"/>
    </row>
    <row r="309" spans="6:10" s="226" customFormat="1" x14ac:dyDescent="0.45">
      <c r="F309" s="230"/>
      <c r="G309" s="230"/>
      <c r="H309" s="231"/>
      <c r="J309" s="232"/>
    </row>
    <row r="310" spans="6:10" s="226" customFormat="1" x14ac:dyDescent="0.45">
      <c r="F310" s="230"/>
      <c r="G310" s="230"/>
      <c r="H310" s="231"/>
      <c r="J310" s="232"/>
    </row>
    <row r="311" spans="6:10" s="226" customFormat="1" x14ac:dyDescent="0.45">
      <c r="F311" s="230"/>
      <c r="G311" s="230"/>
      <c r="H311" s="231"/>
      <c r="J311" s="232"/>
    </row>
    <row r="312" spans="6:10" s="226" customFormat="1" x14ac:dyDescent="0.45">
      <c r="F312" s="230"/>
      <c r="G312" s="230"/>
      <c r="H312" s="231"/>
      <c r="J312" s="232"/>
    </row>
    <row r="313" spans="6:10" s="226" customFormat="1" x14ac:dyDescent="0.45">
      <c r="F313" s="230"/>
      <c r="G313" s="230"/>
      <c r="H313" s="231"/>
      <c r="J313" s="232"/>
    </row>
    <row r="314" spans="6:10" s="226" customFormat="1" x14ac:dyDescent="0.45">
      <c r="F314" s="230"/>
      <c r="G314" s="230"/>
      <c r="H314" s="231"/>
      <c r="J314" s="232"/>
    </row>
    <row r="315" spans="6:10" s="226" customFormat="1" x14ac:dyDescent="0.45">
      <c r="F315" s="230"/>
      <c r="G315" s="230"/>
      <c r="H315" s="231"/>
      <c r="J315" s="232"/>
    </row>
    <row r="316" spans="6:10" s="226" customFormat="1" x14ac:dyDescent="0.45">
      <c r="F316" s="230"/>
      <c r="G316" s="230"/>
      <c r="H316" s="231"/>
      <c r="J316" s="232"/>
    </row>
    <row r="317" spans="6:10" s="226" customFormat="1" x14ac:dyDescent="0.45">
      <c r="F317" s="230"/>
      <c r="G317" s="230"/>
      <c r="H317" s="231"/>
      <c r="J317" s="232"/>
    </row>
    <row r="318" spans="6:10" s="226" customFormat="1" x14ac:dyDescent="0.45">
      <c r="F318" s="230"/>
      <c r="G318" s="230"/>
      <c r="H318" s="231"/>
      <c r="J318" s="232"/>
    </row>
    <row r="319" spans="6:10" s="226" customFormat="1" x14ac:dyDescent="0.45">
      <c r="F319" s="230"/>
      <c r="G319" s="230"/>
      <c r="H319" s="231"/>
      <c r="J319" s="232"/>
    </row>
    <row r="320" spans="6:10" s="226" customFormat="1" x14ac:dyDescent="0.45">
      <c r="F320" s="230"/>
      <c r="G320" s="230"/>
      <c r="H320" s="231"/>
      <c r="J320" s="232"/>
    </row>
    <row r="321" spans="6:10" s="226" customFormat="1" x14ac:dyDescent="0.45">
      <c r="F321" s="230"/>
      <c r="G321" s="230"/>
      <c r="H321" s="231"/>
      <c r="J321" s="232"/>
    </row>
    <row r="322" spans="6:10" s="226" customFormat="1" x14ac:dyDescent="0.45">
      <c r="F322" s="230"/>
      <c r="G322" s="230"/>
      <c r="H322" s="231"/>
      <c r="J322" s="232"/>
    </row>
    <row r="323" spans="6:10" s="226" customFormat="1" x14ac:dyDescent="0.45">
      <c r="F323" s="230"/>
      <c r="G323" s="230"/>
      <c r="H323" s="231"/>
      <c r="J323" s="232"/>
    </row>
    <row r="324" spans="6:10" s="226" customFormat="1" x14ac:dyDescent="0.45">
      <c r="F324" s="230"/>
      <c r="G324" s="230"/>
      <c r="H324" s="231"/>
      <c r="J324" s="232"/>
    </row>
    <row r="325" spans="6:10" s="226" customFormat="1" x14ac:dyDescent="0.45">
      <c r="F325" s="230"/>
      <c r="G325" s="230"/>
      <c r="H325" s="231"/>
      <c r="J325" s="232"/>
    </row>
    <row r="326" spans="6:10" s="226" customFormat="1" x14ac:dyDescent="0.45">
      <c r="F326" s="230"/>
      <c r="G326" s="230"/>
      <c r="H326" s="231"/>
      <c r="J326" s="232"/>
    </row>
    <row r="327" spans="6:10" s="226" customFormat="1" x14ac:dyDescent="0.45">
      <c r="F327" s="230"/>
      <c r="G327" s="230"/>
      <c r="H327" s="231"/>
      <c r="J327" s="232"/>
    </row>
    <row r="328" spans="6:10" s="226" customFormat="1" x14ac:dyDescent="0.45">
      <c r="F328" s="230"/>
      <c r="G328" s="230"/>
      <c r="H328" s="231"/>
      <c r="J328" s="232"/>
    </row>
    <row r="329" spans="6:10" s="226" customFormat="1" x14ac:dyDescent="0.45">
      <c r="F329" s="230"/>
      <c r="G329" s="230"/>
      <c r="H329" s="231"/>
      <c r="J329" s="232"/>
    </row>
    <row r="330" spans="6:10" s="226" customFormat="1" x14ac:dyDescent="0.45">
      <c r="F330" s="230"/>
      <c r="G330" s="230"/>
      <c r="H330" s="231"/>
      <c r="J330" s="232"/>
    </row>
    <row r="331" spans="6:10" s="226" customFormat="1" x14ac:dyDescent="0.45">
      <c r="F331" s="230"/>
      <c r="G331" s="230"/>
      <c r="H331" s="231"/>
      <c r="J331" s="232"/>
    </row>
    <row r="332" spans="6:10" s="226" customFormat="1" x14ac:dyDescent="0.45">
      <c r="F332" s="230"/>
      <c r="G332" s="230"/>
      <c r="H332" s="231"/>
      <c r="J332" s="232"/>
    </row>
    <row r="333" spans="6:10" s="226" customFormat="1" x14ac:dyDescent="0.45">
      <c r="F333" s="230"/>
      <c r="G333" s="230"/>
      <c r="H333" s="231"/>
      <c r="J333" s="232"/>
    </row>
    <row r="334" spans="6:10" s="226" customFormat="1" x14ac:dyDescent="0.45">
      <c r="F334" s="230"/>
      <c r="G334" s="230"/>
      <c r="H334" s="231"/>
      <c r="J334" s="232"/>
    </row>
    <row r="335" spans="6:10" s="226" customFormat="1" x14ac:dyDescent="0.45">
      <c r="F335" s="230"/>
      <c r="G335" s="230"/>
      <c r="H335" s="231"/>
      <c r="J335" s="232"/>
    </row>
    <row r="336" spans="6:10" s="226" customFormat="1" x14ac:dyDescent="0.45">
      <c r="F336" s="230"/>
      <c r="G336" s="230"/>
      <c r="H336" s="231"/>
      <c r="J336" s="232"/>
    </row>
    <row r="337" spans="6:10" s="226" customFormat="1" x14ac:dyDescent="0.45">
      <c r="F337" s="230"/>
      <c r="G337" s="230"/>
      <c r="H337" s="231"/>
      <c r="J337" s="232"/>
    </row>
    <row r="338" spans="6:10" s="226" customFormat="1" x14ac:dyDescent="0.45">
      <c r="F338" s="230"/>
      <c r="G338" s="230"/>
      <c r="H338" s="231"/>
      <c r="J338" s="232"/>
    </row>
    <row r="339" spans="6:10" s="226" customFormat="1" x14ac:dyDescent="0.45">
      <c r="F339" s="230"/>
      <c r="G339" s="230"/>
      <c r="H339" s="231"/>
      <c r="J339" s="232"/>
    </row>
    <row r="340" spans="6:10" s="226" customFormat="1" x14ac:dyDescent="0.45">
      <c r="F340" s="230"/>
      <c r="G340" s="230"/>
      <c r="H340" s="231"/>
      <c r="J340" s="232"/>
    </row>
    <row r="341" spans="6:10" s="226" customFormat="1" x14ac:dyDescent="0.45">
      <c r="F341" s="230"/>
      <c r="G341" s="230"/>
      <c r="H341" s="231"/>
      <c r="J341" s="232"/>
    </row>
    <row r="342" spans="6:10" s="226" customFormat="1" x14ac:dyDescent="0.45">
      <c r="F342" s="230"/>
      <c r="G342" s="230"/>
      <c r="H342" s="231"/>
      <c r="J342" s="232"/>
    </row>
    <row r="343" spans="6:10" s="226" customFormat="1" x14ac:dyDescent="0.45">
      <c r="F343" s="230"/>
      <c r="G343" s="230"/>
      <c r="H343" s="231"/>
      <c r="J343" s="232"/>
    </row>
    <row r="344" spans="6:10" s="226" customFormat="1" x14ac:dyDescent="0.45">
      <c r="F344" s="230"/>
      <c r="G344" s="230"/>
      <c r="H344" s="231"/>
      <c r="J344" s="232"/>
    </row>
    <row r="345" spans="6:10" s="226" customFormat="1" x14ac:dyDescent="0.45">
      <c r="F345" s="230"/>
      <c r="G345" s="230"/>
      <c r="H345" s="231"/>
      <c r="J345" s="232"/>
    </row>
    <row r="346" spans="6:10" s="226" customFormat="1" x14ac:dyDescent="0.45">
      <c r="F346" s="230"/>
      <c r="G346" s="230"/>
      <c r="H346" s="231"/>
      <c r="J346" s="232"/>
    </row>
    <row r="347" spans="6:10" s="226" customFormat="1" x14ac:dyDescent="0.45">
      <c r="F347" s="230"/>
      <c r="G347" s="230"/>
      <c r="H347" s="231"/>
      <c r="J347" s="232"/>
    </row>
    <row r="348" spans="6:10" s="226" customFormat="1" x14ac:dyDescent="0.45">
      <c r="F348" s="230"/>
      <c r="G348" s="230"/>
      <c r="H348" s="231"/>
      <c r="J348" s="232"/>
    </row>
    <row r="349" spans="6:10" s="226" customFormat="1" x14ac:dyDescent="0.45">
      <c r="F349" s="230"/>
      <c r="G349" s="230"/>
      <c r="H349" s="231"/>
      <c r="J349" s="232"/>
    </row>
    <row r="350" spans="6:10" s="226" customFormat="1" x14ac:dyDescent="0.45">
      <c r="F350" s="230"/>
      <c r="G350" s="230"/>
      <c r="H350" s="231"/>
      <c r="J350" s="232"/>
    </row>
    <row r="351" spans="6:10" s="226" customFormat="1" x14ac:dyDescent="0.45">
      <c r="F351" s="230"/>
      <c r="G351" s="230"/>
      <c r="H351" s="231"/>
      <c r="J351" s="232"/>
    </row>
    <row r="352" spans="6:10" s="226" customFormat="1" x14ac:dyDescent="0.45">
      <c r="F352" s="230"/>
      <c r="G352" s="230"/>
      <c r="H352" s="231"/>
      <c r="J352" s="232"/>
    </row>
    <row r="353" spans="6:10" s="226" customFormat="1" x14ac:dyDescent="0.45">
      <c r="F353" s="230"/>
      <c r="G353" s="230"/>
      <c r="H353" s="231"/>
      <c r="J353" s="232"/>
    </row>
    <row r="354" spans="6:10" s="226" customFormat="1" x14ac:dyDescent="0.45">
      <c r="F354" s="230"/>
      <c r="G354" s="230"/>
      <c r="H354" s="231"/>
      <c r="J354" s="232"/>
    </row>
    <row r="355" spans="6:10" s="226" customFormat="1" x14ac:dyDescent="0.45">
      <c r="F355" s="230"/>
      <c r="G355" s="230"/>
      <c r="H355" s="231"/>
      <c r="J355" s="232"/>
    </row>
    <row r="356" spans="6:10" s="226" customFormat="1" x14ac:dyDescent="0.45">
      <c r="F356" s="230"/>
      <c r="G356" s="230"/>
      <c r="H356" s="231"/>
      <c r="J356" s="232"/>
    </row>
    <row r="357" spans="6:10" s="226" customFormat="1" x14ac:dyDescent="0.45">
      <c r="F357" s="230"/>
      <c r="G357" s="230"/>
      <c r="H357" s="231"/>
      <c r="J357" s="232"/>
    </row>
    <row r="358" spans="6:10" s="226" customFormat="1" x14ac:dyDescent="0.45">
      <c r="F358" s="230"/>
      <c r="G358" s="230"/>
      <c r="H358" s="231"/>
      <c r="J358" s="232"/>
    </row>
    <row r="359" spans="6:10" s="226" customFormat="1" x14ac:dyDescent="0.45">
      <c r="F359" s="230"/>
      <c r="G359" s="230"/>
      <c r="H359" s="231"/>
      <c r="J359" s="232"/>
    </row>
    <row r="360" spans="6:10" s="226" customFormat="1" x14ac:dyDescent="0.45">
      <c r="F360" s="230"/>
      <c r="G360" s="230"/>
      <c r="H360" s="231"/>
      <c r="J360" s="232"/>
    </row>
    <row r="361" spans="6:10" s="226" customFormat="1" x14ac:dyDescent="0.45">
      <c r="F361" s="230"/>
      <c r="G361" s="230"/>
      <c r="H361" s="231"/>
      <c r="J361" s="232"/>
    </row>
    <row r="362" spans="6:10" s="226" customFormat="1" x14ac:dyDescent="0.45">
      <c r="F362" s="230"/>
      <c r="G362" s="230"/>
      <c r="H362" s="231"/>
      <c r="J362" s="232"/>
    </row>
    <row r="363" spans="6:10" s="226" customFormat="1" x14ac:dyDescent="0.45">
      <c r="F363" s="230"/>
      <c r="G363" s="230"/>
      <c r="H363" s="231"/>
      <c r="J363" s="232"/>
    </row>
    <row r="364" spans="6:10" s="226" customFormat="1" x14ac:dyDescent="0.45">
      <c r="F364" s="230"/>
      <c r="G364" s="230"/>
      <c r="H364" s="231"/>
      <c r="J364" s="232"/>
    </row>
    <row r="365" spans="6:10" s="226" customFormat="1" x14ac:dyDescent="0.45">
      <c r="F365" s="230"/>
      <c r="G365" s="230"/>
      <c r="H365" s="231"/>
      <c r="J365" s="232"/>
    </row>
    <row r="366" spans="6:10" s="226" customFormat="1" x14ac:dyDescent="0.45">
      <c r="F366" s="230"/>
      <c r="G366" s="230"/>
      <c r="H366" s="231"/>
      <c r="J366" s="232"/>
    </row>
    <row r="367" spans="6:10" s="226" customFormat="1" x14ac:dyDescent="0.45">
      <c r="F367" s="230"/>
      <c r="G367" s="230"/>
      <c r="H367" s="231"/>
      <c r="J367" s="232"/>
    </row>
    <row r="368" spans="6:10" s="226" customFormat="1" x14ac:dyDescent="0.45">
      <c r="F368" s="230"/>
      <c r="G368" s="230"/>
      <c r="H368" s="231"/>
      <c r="J368" s="232"/>
    </row>
    <row r="369" spans="6:10" s="226" customFormat="1" x14ac:dyDescent="0.45">
      <c r="F369" s="230"/>
      <c r="G369" s="230"/>
      <c r="H369" s="231"/>
      <c r="J369" s="232"/>
    </row>
    <row r="370" spans="6:10" s="226" customFormat="1" x14ac:dyDescent="0.45">
      <c r="F370" s="230"/>
      <c r="G370" s="230"/>
      <c r="H370" s="231"/>
      <c r="J370" s="232"/>
    </row>
    <row r="371" spans="6:10" s="226" customFormat="1" x14ac:dyDescent="0.45">
      <c r="F371" s="230"/>
      <c r="G371" s="230"/>
      <c r="H371" s="231"/>
      <c r="J371" s="232"/>
    </row>
    <row r="372" spans="6:10" s="226" customFormat="1" x14ac:dyDescent="0.45">
      <c r="F372" s="230"/>
      <c r="G372" s="230"/>
      <c r="H372" s="231"/>
      <c r="J372" s="232"/>
    </row>
    <row r="373" spans="6:10" s="226" customFormat="1" x14ac:dyDescent="0.45">
      <c r="F373" s="230"/>
      <c r="G373" s="230"/>
      <c r="H373" s="231"/>
      <c r="J373" s="232"/>
    </row>
    <row r="374" spans="6:10" s="226" customFormat="1" x14ac:dyDescent="0.45">
      <c r="F374" s="230"/>
      <c r="G374" s="230"/>
      <c r="H374" s="231"/>
      <c r="J374" s="232"/>
    </row>
    <row r="375" spans="6:10" s="226" customFormat="1" x14ac:dyDescent="0.45">
      <c r="F375" s="230"/>
      <c r="G375" s="230"/>
      <c r="H375" s="231"/>
      <c r="J375" s="232"/>
    </row>
    <row r="376" spans="6:10" s="226" customFormat="1" x14ac:dyDescent="0.45">
      <c r="F376" s="230"/>
      <c r="G376" s="230"/>
      <c r="H376" s="231"/>
      <c r="J376" s="232"/>
    </row>
    <row r="377" spans="6:10" s="226" customFormat="1" x14ac:dyDescent="0.45">
      <c r="F377" s="230"/>
      <c r="G377" s="230"/>
      <c r="H377" s="231"/>
      <c r="J377" s="232"/>
    </row>
    <row r="378" spans="6:10" s="226" customFormat="1" x14ac:dyDescent="0.45">
      <c r="F378" s="230"/>
      <c r="G378" s="230"/>
      <c r="H378" s="231"/>
      <c r="J378" s="232"/>
    </row>
    <row r="379" spans="6:10" s="226" customFormat="1" x14ac:dyDescent="0.45">
      <c r="F379" s="230"/>
      <c r="G379" s="230"/>
      <c r="H379" s="231"/>
      <c r="J379" s="232"/>
    </row>
    <row r="380" spans="6:10" s="226" customFormat="1" x14ac:dyDescent="0.45">
      <c r="F380" s="230"/>
      <c r="G380" s="230"/>
      <c r="H380" s="231"/>
      <c r="J380" s="232"/>
    </row>
    <row r="381" spans="6:10" s="226" customFormat="1" x14ac:dyDescent="0.45">
      <c r="F381" s="230"/>
      <c r="G381" s="230"/>
      <c r="H381" s="231"/>
      <c r="J381" s="232"/>
    </row>
    <row r="382" spans="6:10" s="226" customFormat="1" x14ac:dyDescent="0.45">
      <c r="F382" s="230"/>
      <c r="G382" s="230"/>
      <c r="H382" s="231"/>
      <c r="J382" s="232"/>
    </row>
    <row r="383" spans="6:10" s="226" customFormat="1" x14ac:dyDescent="0.45">
      <c r="F383" s="230"/>
      <c r="G383" s="230"/>
      <c r="H383" s="231"/>
      <c r="J383" s="232"/>
    </row>
  </sheetData>
  <sheetProtection algorithmName="SHA-512" hashValue="MbECklNCyug64Ua22xBk11FiRqF/V86fU+mQHSqged6ozPzt6OuZkPELlpToRgemO9wYyAFMPuVb269ihxrfjQ==" saltValue="wfUwsM2hR5HvJ8x9HaGjVQ==" spinCount="100000" sheet="1" objects="1" scenarios="1"/>
  <mergeCells count="45">
    <mergeCell ref="C60:D60"/>
    <mergeCell ref="B58:E58"/>
    <mergeCell ref="C69:D69"/>
    <mergeCell ref="C67:D67"/>
    <mergeCell ref="C65:D65"/>
    <mergeCell ref="C64:D64"/>
    <mergeCell ref="C66:D66"/>
    <mergeCell ref="C68:D68"/>
    <mergeCell ref="B63:E63"/>
    <mergeCell ref="C32:D32"/>
    <mergeCell ref="C27:D27"/>
    <mergeCell ref="B30:E30"/>
    <mergeCell ref="C26:D26"/>
    <mergeCell ref="C31:D31"/>
    <mergeCell ref="C21:D21"/>
    <mergeCell ref="B25:E25"/>
    <mergeCell ref="B16:E16"/>
    <mergeCell ref="B17:E17"/>
    <mergeCell ref="B24:E24"/>
    <mergeCell ref="B1:E1"/>
    <mergeCell ref="C18:D18"/>
    <mergeCell ref="C20:D20"/>
    <mergeCell ref="C19:D19"/>
    <mergeCell ref="B12:E12"/>
    <mergeCell ref="B5:E5"/>
    <mergeCell ref="C13:E13"/>
    <mergeCell ref="B14:E14"/>
    <mergeCell ref="C54:D54"/>
    <mergeCell ref="C55:D55"/>
    <mergeCell ref="C59:D59"/>
    <mergeCell ref="B43:E43"/>
    <mergeCell ref="B48:E48"/>
    <mergeCell ref="B49:E49"/>
    <mergeCell ref="C50:D50"/>
    <mergeCell ref="C52:D52"/>
    <mergeCell ref="C53:D53"/>
    <mergeCell ref="C51:D51"/>
    <mergeCell ref="B35:E35"/>
    <mergeCell ref="B36:E36"/>
    <mergeCell ref="C44:D44"/>
    <mergeCell ref="C45:D45"/>
    <mergeCell ref="C40:D40"/>
    <mergeCell ref="C38:D38"/>
    <mergeCell ref="C39:D39"/>
    <mergeCell ref="C37:D37"/>
  </mergeCells>
  <conditionalFormatting sqref="D22">
    <cfRule type="containsText" dxfId="101" priority="145" operator="containsText" text="boven niveau">
      <formula>NOT(ISERROR(SEARCH("boven niveau",D22)))</formula>
    </cfRule>
    <cfRule type="containsText" dxfId="100" priority="146" operator="containsText" text="op niveau">
      <formula>NOT(ISERROR(SEARCH("op niveau",D22)))</formula>
    </cfRule>
    <cfRule type="containsText" dxfId="99" priority="147" operator="containsText" text="onder niveau">
      <formula>NOT(ISERROR(SEARCH("onder niveau",D22)))</formula>
    </cfRule>
  </conditionalFormatting>
  <conditionalFormatting sqref="D28">
    <cfRule type="containsText" dxfId="98" priority="103" operator="containsText" text="boven niveau">
      <formula>NOT(ISERROR(SEARCH("boven niveau",D28)))</formula>
    </cfRule>
    <cfRule type="containsText" dxfId="97" priority="104" operator="containsText" text="op niveau">
      <formula>NOT(ISERROR(SEARCH("op niveau",D28)))</formula>
    </cfRule>
    <cfRule type="containsText" dxfId="96" priority="105" operator="containsText" text="onder niveau">
      <formula>NOT(ISERROR(SEARCH("onder niveau",D28)))</formula>
    </cfRule>
  </conditionalFormatting>
  <conditionalFormatting sqref="D33">
    <cfRule type="containsText" dxfId="95" priority="94" operator="containsText" text="boven niveau">
      <formula>NOT(ISERROR(SEARCH("boven niveau",D33)))</formula>
    </cfRule>
    <cfRule type="containsText" dxfId="94" priority="95" operator="containsText" text="op niveau">
      <formula>NOT(ISERROR(SEARCH("op niveau",D33)))</formula>
    </cfRule>
    <cfRule type="containsText" dxfId="93" priority="96" operator="containsText" text="onder niveau">
      <formula>NOT(ISERROR(SEARCH("onder niveau",D33)))</formula>
    </cfRule>
  </conditionalFormatting>
  <conditionalFormatting sqref="D41">
    <cfRule type="containsText" dxfId="92" priority="91" operator="containsText" text="boven niveau">
      <formula>NOT(ISERROR(SEARCH("boven niveau",D41)))</formula>
    </cfRule>
    <cfRule type="containsText" dxfId="91" priority="92" operator="containsText" text="op niveau">
      <formula>NOT(ISERROR(SEARCH("op niveau",D41)))</formula>
    </cfRule>
    <cfRule type="containsText" dxfId="90" priority="93" operator="containsText" text="onder niveau">
      <formula>NOT(ISERROR(SEARCH("onder niveau",D41)))</formula>
    </cfRule>
  </conditionalFormatting>
  <conditionalFormatting sqref="D46">
    <cfRule type="containsText" dxfId="89" priority="88" operator="containsText" text="boven niveau">
      <formula>NOT(ISERROR(SEARCH("boven niveau",D46)))</formula>
    </cfRule>
    <cfRule type="containsText" dxfId="88" priority="89" operator="containsText" text="op niveau">
      <formula>NOT(ISERROR(SEARCH("op niveau",D46)))</formula>
    </cfRule>
    <cfRule type="containsText" dxfId="87" priority="90" operator="containsText" text="onder niveau">
      <formula>NOT(ISERROR(SEARCH("onder niveau",D46)))</formula>
    </cfRule>
  </conditionalFormatting>
  <conditionalFormatting sqref="D56">
    <cfRule type="containsText" dxfId="86" priority="85" operator="containsText" text="boven niveau">
      <formula>NOT(ISERROR(SEARCH("boven niveau",D56)))</formula>
    </cfRule>
    <cfRule type="containsText" dxfId="85" priority="86" operator="containsText" text="op niveau">
      <formula>NOT(ISERROR(SEARCH("op niveau",D56)))</formula>
    </cfRule>
    <cfRule type="containsText" dxfId="84" priority="87" operator="containsText" text="onder niveau">
      <formula>NOT(ISERROR(SEARCH("onder niveau",D56)))</formula>
    </cfRule>
  </conditionalFormatting>
  <conditionalFormatting sqref="D61">
    <cfRule type="containsText" dxfId="83" priority="82" operator="containsText" text="boven niveau">
      <formula>NOT(ISERROR(SEARCH("boven niveau",D61)))</formula>
    </cfRule>
    <cfRule type="containsText" dxfId="82" priority="83" operator="containsText" text="op niveau">
      <formula>NOT(ISERROR(SEARCH("op niveau",D61)))</formula>
    </cfRule>
    <cfRule type="containsText" dxfId="81" priority="84" operator="containsText" text="onder niveau">
      <formula>NOT(ISERROR(SEARCH("onder niveau",D61)))</formula>
    </cfRule>
  </conditionalFormatting>
  <conditionalFormatting sqref="D70">
    <cfRule type="containsText" dxfId="80" priority="79" operator="containsText" text="boven niveau">
      <formula>NOT(ISERROR(SEARCH("boven niveau",D70)))</formula>
    </cfRule>
    <cfRule type="containsText" dxfId="79" priority="80" operator="containsText" text="op niveau">
      <formula>NOT(ISERROR(SEARCH("op niveau",D70)))</formula>
    </cfRule>
    <cfRule type="containsText" dxfId="78" priority="81" operator="containsText" text="onder niveau">
      <formula>NOT(ISERROR(SEARCH("onder niveau",D70)))</formula>
    </cfRule>
  </conditionalFormatting>
  <conditionalFormatting sqref="H17">
    <cfRule type="cellIs" dxfId="77" priority="178" operator="between">
      <formula>5</formula>
      <formula>8</formula>
    </cfRule>
    <cfRule type="cellIs" dxfId="76" priority="179" operator="equal">
      <formula>4</formula>
    </cfRule>
    <cfRule type="cellIs" dxfId="75" priority="180" operator="between">
      <formula>0</formula>
      <formula>3</formula>
    </cfRule>
  </conditionalFormatting>
  <conditionalFormatting sqref="H18 H20 H26 H31 H37 H39 H44 H50 H52 H54 H58:H59 H64 H66 H68">
    <cfRule type="cellIs" dxfId="74" priority="214" operator="equal">
      <formula>2</formula>
    </cfRule>
    <cfRule type="cellIs" dxfId="73" priority="216" operator="equal">
      <formula>0</formula>
    </cfRule>
  </conditionalFormatting>
  <conditionalFormatting sqref="H18 H20 H26 H31 H37 H39 H44 H50 H52 H54 H58:H59 H66 H68">
    <cfRule type="cellIs" dxfId="72" priority="215" operator="equal">
      <formula>1</formula>
    </cfRule>
  </conditionalFormatting>
  <conditionalFormatting sqref="H25">
    <cfRule type="cellIs" dxfId="71" priority="181" operator="between">
      <formula>3</formula>
      <formula>4</formula>
    </cfRule>
    <cfRule type="cellIs" dxfId="70" priority="182" operator="equal">
      <formula>2</formula>
    </cfRule>
    <cfRule type="cellIs" dxfId="69" priority="183" operator="between">
      <formula>0</formula>
      <formula>1</formula>
    </cfRule>
  </conditionalFormatting>
  <conditionalFormatting sqref="H36">
    <cfRule type="cellIs" dxfId="68" priority="205" operator="between">
      <formula>3</formula>
      <formula>4</formula>
    </cfRule>
    <cfRule type="cellIs" dxfId="67" priority="206" operator="equal">
      <formula>2</formula>
    </cfRule>
    <cfRule type="cellIs" dxfId="66" priority="207" operator="between">
      <formula>0</formula>
      <formula>1</formula>
    </cfRule>
  </conditionalFormatting>
  <conditionalFormatting sqref="H43">
    <cfRule type="cellIs" dxfId="65" priority="199" operator="between">
      <formula>4</formula>
      <formula>6</formula>
    </cfRule>
    <cfRule type="cellIs" dxfId="64" priority="200" operator="equal">
      <formula>3</formula>
    </cfRule>
    <cfRule type="cellIs" dxfId="63" priority="201" operator="between">
      <formula>0</formula>
      <formula>2</formula>
    </cfRule>
  </conditionalFormatting>
  <conditionalFormatting sqref="H64">
    <cfRule type="cellIs" dxfId="62" priority="194" operator="equal">
      <formula>1</formula>
    </cfRule>
  </conditionalFormatting>
  <conditionalFormatting sqref="H30:I30">
    <cfRule type="cellIs" dxfId="61" priority="211" operator="between">
      <formula>3</formula>
      <formula>4</formula>
    </cfRule>
    <cfRule type="cellIs" dxfId="60" priority="212" operator="equal">
      <formula>2</formula>
    </cfRule>
    <cfRule type="cellIs" dxfId="59" priority="213" operator="between">
      <formula>0</formula>
      <formula>1</formula>
    </cfRule>
  </conditionalFormatting>
  <conditionalFormatting sqref="H49:I49">
    <cfRule type="cellIs" dxfId="58" priority="190" operator="between">
      <formula>5</formula>
      <formula>8</formula>
    </cfRule>
    <cfRule type="cellIs" dxfId="57" priority="191" operator="equal">
      <formula>4</formula>
    </cfRule>
    <cfRule type="cellIs" dxfId="56" priority="192" operator="between">
      <formula>0</formula>
      <formula>3</formula>
    </cfRule>
  </conditionalFormatting>
  <conditionalFormatting sqref="H63:I63">
    <cfRule type="cellIs" dxfId="55" priority="193" operator="between">
      <formula>1.01</formula>
      <formula>2</formula>
    </cfRule>
    <cfRule type="cellIs" dxfId="54" priority="195" operator="between">
      <formula>0</formula>
      <formula>0.999</formula>
    </cfRule>
  </conditionalFormatting>
  <conditionalFormatting sqref="H63:J63">
    <cfRule type="cellIs" dxfId="53" priority="152" operator="equal">
      <formula>1</formula>
    </cfRule>
  </conditionalFormatting>
  <conditionalFormatting sqref="I43">
    <cfRule type="cellIs" dxfId="52" priority="187" operator="between">
      <formula>5</formula>
      <formula>8</formula>
    </cfRule>
    <cfRule type="cellIs" dxfId="51" priority="188" operator="equal">
      <formula>4</formula>
    </cfRule>
    <cfRule type="cellIs" dxfId="50" priority="189" operator="between">
      <formula>0</formula>
      <formula>3</formula>
    </cfRule>
  </conditionalFormatting>
  <conditionalFormatting sqref="I58">
    <cfRule type="cellIs" dxfId="49" priority="196" operator="between">
      <formula>5</formula>
      <formula>8</formula>
    </cfRule>
    <cfRule type="cellIs" dxfId="48" priority="197" operator="equal">
      <formula>4</formula>
    </cfRule>
    <cfRule type="cellIs" dxfId="47" priority="198" operator="between">
      <formula>0</formula>
      <formula>3</formula>
    </cfRule>
  </conditionalFormatting>
  <conditionalFormatting sqref="I18:J18">
    <cfRule type="containsText" dxfId="46" priority="4" operator="containsText" text="boven niveau">
      <formula>NOT(ISERROR(SEARCH("boven niveau",I18)))</formula>
    </cfRule>
    <cfRule type="containsText" dxfId="45" priority="5" operator="containsText" text="op niveau">
      <formula>NOT(ISERROR(SEARCH("op niveau",I18)))</formula>
    </cfRule>
    <cfRule type="containsText" dxfId="44" priority="6" operator="containsText" text="onder niveau">
      <formula>NOT(ISERROR(SEARCH("onder niveau",I18)))</formula>
    </cfRule>
  </conditionalFormatting>
  <conditionalFormatting sqref="J17">
    <cfRule type="cellIs" dxfId="43" priority="148" operator="between">
      <formula>1.0001</formula>
      <formula>2</formula>
    </cfRule>
    <cfRule type="cellIs" dxfId="42" priority="149" operator="equal">
      <formula>1</formula>
    </cfRule>
    <cfRule type="cellIs" dxfId="41" priority="150" operator="between">
      <formula>0</formula>
      <formula>0.99</formula>
    </cfRule>
  </conditionalFormatting>
  <conditionalFormatting sqref="J25">
    <cfRule type="cellIs" dxfId="40" priority="175" operator="between">
      <formula>1.0001</formula>
      <formula>2</formula>
    </cfRule>
    <cfRule type="cellIs" dxfId="39" priority="176" operator="equal">
      <formula>1</formula>
    </cfRule>
    <cfRule type="cellIs" dxfId="38" priority="177" operator="between">
      <formula>0</formula>
      <formula>0.99</formula>
    </cfRule>
  </conditionalFormatting>
  <conditionalFormatting sqref="J26">
    <cfRule type="containsText" dxfId="37" priority="7" operator="containsText" text="boven niveau">
      <formula>NOT(ISERROR(SEARCH("boven niveau",J26)))</formula>
    </cfRule>
    <cfRule type="containsText" dxfId="36" priority="8" operator="containsText" text="op niveau">
      <formula>NOT(ISERROR(SEARCH("op niveau",J26)))</formula>
    </cfRule>
    <cfRule type="containsText" dxfId="35" priority="9" operator="containsText" text="onder niveau">
      <formula>NOT(ISERROR(SEARCH("onder niveau",J26)))</formula>
    </cfRule>
  </conditionalFormatting>
  <conditionalFormatting sqref="J30">
    <cfRule type="cellIs" dxfId="34" priority="172" operator="between">
      <formula>1.0001</formula>
      <formula>2</formula>
    </cfRule>
    <cfRule type="cellIs" dxfId="33" priority="173" operator="equal">
      <formula>1</formula>
    </cfRule>
    <cfRule type="cellIs" dxfId="32" priority="174" operator="between">
      <formula>0</formula>
      <formula>0.99</formula>
    </cfRule>
  </conditionalFormatting>
  <conditionalFormatting sqref="J31">
    <cfRule type="containsText" dxfId="31" priority="10" operator="containsText" text="boven niveau">
      <formula>NOT(ISERROR(SEARCH("boven niveau",J31)))</formula>
    </cfRule>
    <cfRule type="containsText" dxfId="30" priority="11" operator="containsText" text="op niveau">
      <formula>NOT(ISERROR(SEARCH("op niveau",J31)))</formula>
    </cfRule>
    <cfRule type="containsText" dxfId="29" priority="12" operator="containsText" text="onder niveau">
      <formula>NOT(ISERROR(SEARCH("onder niveau",J31)))</formula>
    </cfRule>
  </conditionalFormatting>
  <conditionalFormatting sqref="J36">
    <cfRule type="cellIs" dxfId="28" priority="166" operator="between">
      <formula>1.0001</formula>
      <formula>2</formula>
    </cfRule>
    <cfRule type="cellIs" dxfId="27" priority="167" operator="equal">
      <formula>1</formula>
    </cfRule>
    <cfRule type="cellIs" dxfId="26" priority="168" operator="between">
      <formula>0</formula>
      <formula>0.99</formula>
    </cfRule>
  </conditionalFormatting>
  <conditionalFormatting sqref="J37">
    <cfRule type="containsText" dxfId="25" priority="13" operator="containsText" text="boven niveau">
      <formula>NOT(ISERROR(SEARCH("boven niveau",J37)))</formula>
    </cfRule>
    <cfRule type="containsText" dxfId="24" priority="14" operator="containsText" text="op niveau">
      <formula>NOT(ISERROR(SEARCH("op niveau",J37)))</formula>
    </cfRule>
    <cfRule type="containsText" dxfId="23" priority="15" operator="containsText" text="onder niveau">
      <formula>NOT(ISERROR(SEARCH("onder niveau",J37)))</formula>
    </cfRule>
  </conditionalFormatting>
  <conditionalFormatting sqref="J43">
    <cfRule type="cellIs" dxfId="22" priority="160" operator="between">
      <formula>1.0001</formula>
      <formula>2</formula>
    </cfRule>
    <cfRule type="cellIs" dxfId="21" priority="161" operator="equal">
      <formula>1</formula>
    </cfRule>
    <cfRule type="cellIs" dxfId="20" priority="162" operator="between">
      <formula>0</formula>
      <formula>0.99</formula>
    </cfRule>
  </conditionalFormatting>
  <conditionalFormatting sqref="J44">
    <cfRule type="containsText" dxfId="19" priority="16" operator="containsText" text="boven niveau">
      <formula>NOT(ISERROR(SEARCH("boven niveau",J44)))</formula>
    </cfRule>
    <cfRule type="containsText" dxfId="18" priority="17" operator="containsText" text="op niveau">
      <formula>NOT(ISERROR(SEARCH("op niveau",J44)))</formula>
    </cfRule>
    <cfRule type="containsText" dxfId="17" priority="18" operator="containsText" text="onder niveau">
      <formula>NOT(ISERROR(SEARCH("onder niveau",J44)))</formula>
    </cfRule>
  </conditionalFormatting>
  <conditionalFormatting sqref="J49">
    <cfRule type="cellIs" dxfId="16" priority="157" operator="between">
      <formula>1.0001</formula>
      <formula>2</formula>
    </cfRule>
    <cfRule type="cellIs" dxfId="15" priority="158" operator="equal">
      <formula>1</formula>
    </cfRule>
    <cfRule type="cellIs" dxfId="14" priority="159" operator="between">
      <formula>0</formula>
      <formula>0.99</formula>
    </cfRule>
  </conditionalFormatting>
  <conditionalFormatting sqref="J50">
    <cfRule type="containsText" dxfId="13" priority="19" operator="containsText" text="boven niveau">
      <formula>NOT(ISERROR(SEARCH("boven niveau",J50)))</formula>
    </cfRule>
    <cfRule type="containsText" dxfId="12" priority="20" operator="containsText" text="op niveau">
      <formula>NOT(ISERROR(SEARCH("op niveau",J50)))</formula>
    </cfRule>
    <cfRule type="containsText" dxfId="11" priority="21" operator="containsText" text="onder niveau">
      <formula>NOT(ISERROR(SEARCH("onder niveau",J50)))</formula>
    </cfRule>
  </conditionalFormatting>
  <conditionalFormatting sqref="J58">
    <cfRule type="cellIs" dxfId="10" priority="154" operator="between">
      <formula>1.0001</formula>
      <formula>2</formula>
    </cfRule>
    <cfRule type="cellIs" dxfId="9" priority="155" operator="equal">
      <formula>1</formula>
    </cfRule>
    <cfRule type="cellIs" dxfId="8" priority="156" operator="between">
      <formula>0</formula>
      <formula>0.99</formula>
    </cfRule>
  </conditionalFormatting>
  <conditionalFormatting sqref="J59">
    <cfRule type="containsText" dxfId="7" priority="1" operator="containsText" text="boven niveau">
      <formula>NOT(ISERROR(SEARCH("boven niveau",J59)))</formula>
    </cfRule>
    <cfRule type="containsText" dxfId="6" priority="2" operator="containsText" text="op niveau">
      <formula>NOT(ISERROR(SEARCH("op niveau",J59)))</formula>
    </cfRule>
    <cfRule type="containsText" dxfId="5" priority="3" operator="containsText" text="onder niveau">
      <formula>NOT(ISERROR(SEARCH("onder niveau",J59)))</formula>
    </cfRule>
  </conditionalFormatting>
  <conditionalFormatting sqref="J63">
    <cfRule type="cellIs" dxfId="4" priority="151" operator="between">
      <formula>1.0001</formula>
      <formula>2</formula>
    </cfRule>
    <cfRule type="cellIs" dxfId="3" priority="153" operator="between">
      <formula>0</formula>
      <formula>0.99</formula>
    </cfRule>
  </conditionalFormatting>
  <conditionalFormatting sqref="J64">
    <cfRule type="containsText" dxfId="2" priority="25" operator="containsText" text="boven niveau">
      <formula>NOT(ISERROR(SEARCH("boven niveau",J64)))</formula>
    </cfRule>
    <cfRule type="containsText" dxfId="1" priority="26" operator="containsText" text="op niveau">
      <formula>NOT(ISERROR(SEARCH("op niveau",J64)))</formula>
    </cfRule>
    <cfRule type="containsText" dxfId="0" priority="27" operator="containsText" text="onder niveau">
      <formula>NOT(ISERROR(SEARCH("onder niveau",J64)))</formula>
    </cfRule>
  </conditionalFormatting>
  <dataValidations count="3">
    <dataValidation type="custom" errorStyle="warning" showInputMessage="1" showErrorMessage="1" errorTitle="Maximaal één selecteren" promptTitle="Maximaal één selecteren" sqref="C19" xr:uid="{26DEEF4A-693A-4B11-9619-77CF793EFCB5}">
      <formula1>COUNTIF(C1:C5,TRUE)&lt;=1</formula1>
    </dataValidation>
    <dataValidation type="custom" errorStyle="warning" showInputMessage="1" showErrorMessage="1" errorTitle="Maximaal één selecteren" promptTitle="Maximaal één selecteren" sqref="B19" xr:uid="{719A50B2-A435-4572-A2CA-CF891FA2EAA4}">
      <formula1>COUNTIF(B1:B6,TRUE)&lt;=1</formula1>
    </dataValidation>
    <dataValidation type="custom" errorStyle="warning" showInputMessage="1" showErrorMessage="1" errorTitle="Maximaal één selecteren" promptTitle="Maximaal één selecteren" sqref="E19" xr:uid="{584F8C8C-33E1-4CB8-B06D-9AFA1D731218}">
      <formula1>COUNTIF(E1:E10,TRUE)&lt;=1</formula1>
    </dataValidation>
  </dataValidations>
  <pageMargins left="0.25" right="0.25"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4406D144CAD34397284536501AB318" ma:contentTypeVersion="12" ma:contentTypeDescription="Een nieuw document maken." ma:contentTypeScope="" ma:versionID="6d669374850e72bc50e903dd6b0560c7">
  <xsd:schema xmlns:xsd="http://www.w3.org/2001/XMLSchema" xmlns:xs="http://www.w3.org/2001/XMLSchema" xmlns:p="http://schemas.microsoft.com/office/2006/metadata/properties" xmlns:ns2="6e8f3392-53bc-4d40-ac74-903f7dbed826" xmlns:ns3="8df780a7-fc5e-488f-ab5e-6c6cfb941d55" targetNamespace="http://schemas.microsoft.com/office/2006/metadata/properties" ma:root="true" ma:fieldsID="8ee0d4ab8597e4d3405042f636723abe" ns2:_="" ns3:_="">
    <xsd:import namespace="6e8f3392-53bc-4d40-ac74-903f7dbed826"/>
    <xsd:import namespace="8df780a7-fc5e-488f-ab5e-6c6cfb941d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f3392-53bc-4d40-ac74-903f7dbed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115ee84-c194-4add-8ddb-ad54b768e1e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f780a7-fc5e-488f-ab5e-6c6cfb941d5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0cd1ab2-6957-4cf8-a17b-19f791f3ecb5}" ma:internalName="TaxCatchAll" ma:showField="CatchAllData" ma:web="8df780a7-fc5e-488f-ab5e-6c6cfb941d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f780a7-fc5e-488f-ab5e-6c6cfb941d55" xsi:nil="true"/>
    <lcf76f155ced4ddcb4097134ff3c332f xmlns="6e8f3392-53bc-4d40-ac74-903f7dbed8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C46EF4-24E3-4936-8AA1-F8872BF4B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f3392-53bc-4d40-ac74-903f7dbed826"/>
    <ds:schemaRef ds:uri="8df780a7-fc5e-488f-ab5e-6c6cfb941d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F4C602-3C08-459F-9CB1-77A4C9E35833}">
  <ds:schemaRefs>
    <ds:schemaRef ds:uri="http://schemas.microsoft.com/sharepoint/v3/contenttype/forms"/>
  </ds:schemaRefs>
</ds:datastoreItem>
</file>

<file path=customXml/itemProps3.xml><?xml version="1.0" encoding="utf-8"?>
<ds:datastoreItem xmlns:ds="http://schemas.openxmlformats.org/officeDocument/2006/customXml" ds:itemID="{608F6E8B-5352-44ED-962D-2A9B258735D4}">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8df780a7-fc5e-488f-ab5e-6c6cfb941d55"/>
    <ds:schemaRef ds:uri="http://purl.org/dc/terms/"/>
    <ds:schemaRef ds:uri="http://schemas.openxmlformats.org/package/2006/metadata/core-properties"/>
    <ds:schemaRef ds:uri="6e8f3392-53bc-4d40-ac74-903f7dbed82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PFF CIO</vt:lpstr>
      <vt:lpstr>PFF PO</vt:lpstr>
      <vt:lpstr>Samenvatting en uitslag</vt:lpstr>
      <vt:lpstr>Beoordeling 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de Klerk</dc:creator>
  <cp:keywords/>
  <dc:description/>
  <cp:lastModifiedBy>Pim van Dongen</cp:lastModifiedBy>
  <cp:revision/>
  <dcterms:created xsi:type="dcterms:W3CDTF">2026-04-13T09:33:59Z</dcterms:created>
  <dcterms:modified xsi:type="dcterms:W3CDTF">2026-08-28T14:39:49Z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0x0101007A4406D144CAD34397284536501AB318</vt:lpwstr>
  </property>
  <property fmtid="{D5CDD505-2E9C-101B-9397-08002B2CF9AE}" pid="3" name="MediaServiceImageTags">
    <vt:lpwstr/>
  </property>
</Properties>
</file>